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110" windowHeight="12000" activeTab="0"/>
  </bookViews>
  <sheets>
    <sheet name="PAYROLL PRACTICE TEST" sheetId="1" r:id="rId1"/>
    <sheet name="PAYROLL CHECKS" sheetId="2" r:id="rId2"/>
    <sheet name="EMPLOYEE' S EARNING RECORD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<sst xmlns="http://schemas.openxmlformats.org/spreadsheetml/2006/main" count="202" uniqueCount="110">
  <si>
    <t>PAYROLL REGISTER</t>
  </si>
  <si>
    <t>EARNINGS</t>
  </si>
  <si>
    <t>EMP #</t>
  </si>
  <si>
    <t>NAME</t>
  </si>
  <si>
    <t>M/S</t>
  </si>
  <si>
    <t>ALLOW</t>
  </si>
  <si>
    <t>HRS.</t>
  </si>
  <si>
    <t>RATE</t>
  </si>
  <si>
    <t>REG</t>
  </si>
  <si>
    <t>OVER TIME</t>
  </si>
  <si>
    <t>GROSS EARNINGS</t>
  </si>
  <si>
    <t>SOC SEC TAX</t>
  </si>
  <si>
    <t>MEDICARE TAX</t>
  </si>
  <si>
    <t>FED INC TAX</t>
  </si>
  <si>
    <t>STATE INC TAX</t>
  </si>
  <si>
    <t>HOSP INS</t>
  </si>
  <si>
    <t>OTHER</t>
  </si>
  <si>
    <t>TOTAL DED</t>
  </si>
  <si>
    <t>NET PAY</t>
  </si>
  <si>
    <t>CHECK #</t>
  </si>
  <si>
    <t>M</t>
  </si>
  <si>
    <t>TOTALS</t>
  </si>
  <si>
    <t>12345 SPEEDY AVENUE</t>
  </si>
  <si>
    <t>51-160</t>
  </si>
  <si>
    <t>DAYTON, OH  44313</t>
  </si>
  <si>
    <t>(777) 897-6543</t>
  </si>
  <si>
    <t>Pay to the order of</t>
  </si>
  <si>
    <t>Dollars</t>
  </si>
  <si>
    <t>First Merchants Bank</t>
  </si>
  <si>
    <t>11111 Main Street</t>
  </si>
  <si>
    <t>Dayton, Ohio  44313</t>
  </si>
  <si>
    <t xml:space="preserve">887 556 4487 388  1068    </t>
  </si>
  <si>
    <t>EMPLOYEE PAY STATEMENT</t>
  </si>
  <si>
    <t>DETACH AND RETAIN THIS STATEMENT</t>
  </si>
  <si>
    <t>PERIOD</t>
  </si>
  <si>
    <t>DEDUCTIONS</t>
  </si>
  <si>
    <t>ENDING</t>
  </si>
  <si>
    <t>REGULAR</t>
  </si>
  <si>
    <t>OVERTIME</t>
  </si>
  <si>
    <t>TOTAL</t>
  </si>
  <si>
    <t>SOCIAL SEC TAX</t>
  </si>
  <si>
    <t>MED. TAX</t>
  </si>
  <si>
    <t>FED INCOME TAX</t>
  </si>
  <si>
    <t>STATE INCOME TAX</t>
  </si>
  <si>
    <t>HOSP. INS.</t>
  </si>
  <si>
    <t>EMPLOYEE'S EARNING RECORD FOR QUARTER ENDING</t>
  </si>
  <si>
    <t>MARITAL STATUS</t>
  </si>
  <si>
    <t>ALLOWANCES</t>
  </si>
  <si>
    <t>LAST NAME</t>
  </si>
  <si>
    <t>FIRST</t>
  </si>
  <si>
    <t>INITIAL</t>
  </si>
  <si>
    <t>28 CAMPBELL AVENUE</t>
  </si>
  <si>
    <t>EMPLOYEE NO.</t>
  </si>
  <si>
    <t>ADDRESS</t>
  </si>
  <si>
    <t>POSITION</t>
  </si>
  <si>
    <t>SALES ASSOCIATE</t>
  </si>
  <si>
    <t>PENSALCOLA, FL  32526</t>
  </si>
  <si>
    <t>RATE OF PAY</t>
  </si>
  <si>
    <t>SOCIAL SEC. NO.</t>
  </si>
  <si>
    <t>021-54-7641</t>
  </si>
  <si>
    <t>CITY, STATE  ZIP</t>
  </si>
  <si>
    <t>PAY</t>
  </si>
  <si>
    <t>ACCUMULATED EARNINGS</t>
  </si>
  <si>
    <t>NO.</t>
  </si>
  <si>
    <t>-----------</t>
  </si>
  <si>
    <t>QUARTERLY TOTALS</t>
  </si>
  <si>
    <t>162 CLINTON AVENUE</t>
  </si>
  <si>
    <t>PENSACOLA, FL  32502</t>
  </si>
  <si>
    <t>021-56-7302</t>
  </si>
  <si>
    <t>No 3001</t>
  </si>
  <si>
    <t>No 3002</t>
  </si>
  <si>
    <t>BACA'S ACCOUNTING CLASS</t>
  </si>
  <si>
    <t>DIRECTIONS:</t>
  </si>
  <si>
    <t>Put all names in alphabetical order, last name first, including your own.</t>
  </si>
  <si>
    <t>All hours over 40 are overtime.</t>
  </si>
  <si>
    <t>Net Pay = Gross earnings - Total deductions.</t>
  </si>
  <si>
    <t>Net Pay</t>
  </si>
  <si>
    <t>Gross Earnings</t>
  </si>
  <si>
    <t>PAYROLL PRACTICE TEST</t>
  </si>
  <si>
    <t>RODRIQUEZ,</t>
  </si>
  <si>
    <t>MANUEL</t>
  </si>
  <si>
    <t>BROWN,</t>
  </si>
  <si>
    <t>JUDY</t>
  </si>
  <si>
    <t xml:space="preserve">PAYROLL PRACTICE TEST </t>
  </si>
  <si>
    <t>ASSISTANT MANAGER</t>
  </si>
  <si>
    <t>Gross Earnings = Regular Earnings + Overtime Earnings</t>
  </si>
  <si>
    <r>
      <t>Fill out the first Employee's Earning Record for</t>
    </r>
    <r>
      <rPr>
        <b/>
        <sz val="16"/>
        <color indexed="10"/>
        <rFont val="Arial"/>
        <family val="2"/>
      </rPr>
      <t xml:space="preserve"> Judy Brown</t>
    </r>
    <r>
      <rPr>
        <b/>
        <sz val="16"/>
        <color indexed="12"/>
        <rFont val="Arial"/>
        <family val="2"/>
      </rPr>
      <t>.</t>
    </r>
  </si>
  <si>
    <r>
      <t xml:space="preserve">Fill out the second Employee's Earning Record for </t>
    </r>
    <r>
      <rPr>
        <b/>
        <sz val="16"/>
        <color indexed="10"/>
        <rFont val="Arial"/>
        <family val="2"/>
      </rPr>
      <t>Manuel Rodriquez.</t>
    </r>
  </si>
  <si>
    <r>
      <t xml:space="preserve">Write payroll check # 3001 to </t>
    </r>
    <r>
      <rPr>
        <b/>
        <sz val="16"/>
        <color indexed="10"/>
        <rFont val="Arial"/>
        <family val="2"/>
      </rPr>
      <t>Billy Allen.</t>
    </r>
  </si>
  <si>
    <r>
      <t xml:space="preserve">Write payroll check # 3002 to </t>
    </r>
    <r>
      <rPr>
        <b/>
        <sz val="16"/>
        <color indexed="10"/>
        <rFont val="Arial"/>
        <family val="2"/>
      </rPr>
      <t>yourself.</t>
    </r>
  </si>
  <si>
    <t>Hospital Insurance = Married $30.00, Single $15.00.</t>
  </si>
  <si>
    <t>Other Deduction = Union Dues, $9.00 for each employee.</t>
  </si>
  <si>
    <t>Federal Income Tax, Use Handout Charts</t>
  </si>
  <si>
    <t>UNION</t>
  </si>
  <si>
    <t>CHARTS</t>
  </si>
  <si>
    <t>Social Security Tax = 6% * gross earnings.</t>
  </si>
  <si>
    <t>Medicare Tax = 1.45% * gross earnings.</t>
  </si>
  <si>
    <t>State Income Tax = 2% * gross earnings.</t>
  </si>
  <si>
    <t>PAY PERIOD ENDING JANUARY 31, 2014</t>
  </si>
  <si>
    <t>Allen, Billy</t>
  </si>
  <si>
    <t>Brown, Judy</t>
  </si>
  <si>
    <t>Ha, Tom</t>
  </si>
  <si>
    <t>Hamideh, Amira</t>
  </si>
  <si>
    <t>Lee, William</t>
  </si>
  <si>
    <t>Rodriquez, Manuel</t>
  </si>
  <si>
    <t>S</t>
  </si>
  <si>
    <t>BILLY ALLEN</t>
  </si>
  <si>
    <t>TWO HUNDRED FIFTEEN AND 2/100</t>
  </si>
  <si>
    <t>AMIRA HAMIDEH</t>
  </si>
  <si>
    <t>TWO HUNDRED FORTY-SIX AND 86/100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</si>
</sst>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  <numFmt numFmtId="166" formatCode="&quot;$&quot;#,##0.0000_);[Red]\(&quot;$&quot;#,##0.0000\)"/>
    <numFmt numFmtId="167" formatCode="0.00_);[Red]\(0.00\)"/>
    <numFmt numFmtId="168" formatCode="mmmm\ d\,\ yyyy"/>
    <numFmt numFmtId="169" formatCode="mm/dd/yy"/>
    <numFmt numFmtId="170" formatCode="m/d"/>
  </numFmts>
  <fonts count="7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Lucida Sans Typewriter"/>
      <family val="3"/>
    </font>
    <font>
      <sz val="10"/>
      <name val="Fajita ICG Picante"/>
      <family val="0"/>
    </font>
    <font>
      <sz val="10"/>
      <name val="Lucida Sans Typewriter"/>
      <family val="3"/>
    </font>
    <font>
      <sz val="8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i/>
      <sz val="12"/>
      <name val="Lucida Handwriting"/>
      <family val="4"/>
    </font>
    <font>
      <i/>
      <sz val="11"/>
      <name val="Lucida Handwriting"/>
      <family val="4"/>
    </font>
    <font>
      <sz val="11"/>
      <name val="Lucida Handwriting"/>
      <family val="4"/>
    </font>
    <font>
      <sz val="5"/>
      <name val="Arial"/>
      <family val="2"/>
    </font>
    <font>
      <sz val="9"/>
      <name val="Arial"/>
      <family val="2"/>
    </font>
    <font>
      <i/>
      <sz val="10"/>
      <name val="Lucida Handwriting"/>
      <family val="4"/>
    </font>
    <font>
      <b/>
      <sz val="20"/>
      <name val="Arial"/>
      <family val="2"/>
    </font>
    <font>
      <sz val="2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14"/>
      <color indexed="17"/>
      <name val="Arial"/>
      <family val="2"/>
    </font>
    <font>
      <i/>
      <sz val="16"/>
      <name val="Lucida Handwriting"/>
      <family val="4"/>
    </font>
    <font>
      <b/>
      <i/>
      <sz val="16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CC"/>
      <name val="Arial"/>
      <family val="2"/>
    </font>
    <font>
      <b/>
      <sz val="6"/>
      <color rgb="FF0000CC"/>
      <name val="Arial"/>
      <family val="2"/>
    </font>
    <font>
      <b/>
      <sz val="9"/>
      <color rgb="FF0000CC"/>
      <name val="Arial"/>
      <family val="2"/>
    </font>
    <font>
      <b/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6"/>
      <color rgb="FF0000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8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8" fontId="1" fillId="0" borderId="10" xfId="0" applyNumberFormat="1" applyFont="1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8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8" fontId="25" fillId="0" borderId="11" xfId="0" applyNumberFormat="1" applyFont="1" applyBorder="1" applyAlignment="1">
      <alignment/>
    </xf>
    <xf numFmtId="8" fontId="25" fillId="0" borderId="12" xfId="0" applyNumberFormat="1" applyFont="1" applyBorder="1" applyAlignment="1">
      <alignment/>
    </xf>
    <xf numFmtId="8" fontId="25" fillId="0" borderId="13" xfId="0" applyNumberFormat="1" applyFont="1" applyBorder="1" applyAlignment="1">
      <alignment/>
    </xf>
    <xf numFmtId="8" fontId="25" fillId="0" borderId="14" xfId="0" applyNumberFormat="1" applyFont="1" applyBorder="1" applyAlignment="1">
      <alignment/>
    </xf>
    <xf numFmtId="8" fontId="25" fillId="0" borderId="15" xfId="0" applyNumberFormat="1" applyFont="1" applyBorder="1" applyAlignment="1">
      <alignment/>
    </xf>
    <xf numFmtId="8" fontId="25" fillId="0" borderId="16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8" fontId="26" fillId="0" borderId="0" xfId="0" applyNumberFormat="1" applyFont="1" applyAlignment="1">
      <alignment/>
    </xf>
    <xf numFmtId="8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8" fontId="20" fillId="0" borderId="0" xfId="0" applyNumberFormat="1" applyFont="1" applyAlignment="1">
      <alignment/>
    </xf>
    <xf numFmtId="8" fontId="28" fillId="0" borderId="0" xfId="0" applyNumberFormat="1" applyFont="1" applyAlignment="1">
      <alignment/>
    </xf>
    <xf numFmtId="8" fontId="29" fillId="0" borderId="17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164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6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13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9" fillId="34" borderId="19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7" xfId="0" applyFill="1" applyBorder="1" applyAlignment="1">
      <alignment/>
    </xf>
    <xf numFmtId="0" fontId="3" fillId="34" borderId="17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9" xfId="0" applyFill="1" applyBorder="1" applyAlignment="1">
      <alignment/>
    </xf>
    <xf numFmtId="8" fontId="10" fillId="34" borderId="21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4" borderId="20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1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left"/>
    </xf>
    <xf numFmtId="0" fontId="14" fillId="34" borderId="20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5" fillId="33" borderId="11" xfId="0" applyFont="1" applyFill="1" applyBorder="1" applyAlignment="1">
      <alignment horizontal="left"/>
    </xf>
    <xf numFmtId="0" fontId="15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5" fillId="33" borderId="17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 wrapText="1"/>
    </xf>
    <xf numFmtId="0" fontId="15" fillId="33" borderId="24" xfId="0" applyFont="1" applyFill="1" applyBorder="1" applyAlignment="1">
      <alignment horizontal="center" wrapText="1"/>
    </xf>
    <xf numFmtId="0" fontId="15" fillId="33" borderId="25" xfId="0" applyFont="1" applyFill="1" applyBorder="1" applyAlignment="1">
      <alignment horizontal="center" wrapText="1"/>
    </xf>
    <xf numFmtId="170" fontId="72" fillId="33" borderId="26" xfId="0" applyNumberFormat="1" applyFont="1" applyFill="1" applyBorder="1" applyAlignment="1">
      <alignment horizontal="center"/>
    </xf>
    <xf numFmtId="8" fontId="72" fillId="33" borderId="27" xfId="0" applyNumberFormat="1" applyFont="1" applyFill="1" applyBorder="1" applyAlignment="1">
      <alignment horizontal="center"/>
    </xf>
    <xf numFmtId="170" fontId="71" fillId="33" borderId="26" xfId="0" applyNumberFormat="1" applyFont="1" applyFill="1" applyBorder="1" applyAlignment="1">
      <alignment horizontal="center"/>
    </xf>
    <xf numFmtId="8" fontId="71" fillId="33" borderId="27" xfId="0" applyNumberFormat="1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3" fillId="5" borderId="0" xfId="0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3" fillId="10" borderId="12" xfId="0" applyFont="1" applyFill="1" applyBorder="1" applyAlignment="1">
      <alignment/>
    </xf>
    <xf numFmtId="0" fontId="3" fillId="10" borderId="13" xfId="0" applyFont="1" applyFill="1" applyBorder="1" applyAlignment="1">
      <alignment/>
    </xf>
    <xf numFmtId="16" fontId="17" fillId="10" borderId="28" xfId="0" applyNumberFormat="1" applyFont="1" applyFill="1" applyBorder="1" applyAlignment="1">
      <alignment/>
    </xf>
    <xf numFmtId="0" fontId="0" fillId="10" borderId="29" xfId="0" applyFill="1" applyBorder="1" applyAlignment="1">
      <alignment/>
    </xf>
    <xf numFmtId="0" fontId="0" fillId="10" borderId="0" xfId="0" applyFill="1" applyBorder="1" applyAlignment="1">
      <alignment/>
    </xf>
    <xf numFmtId="0" fontId="3" fillId="10" borderId="0" xfId="0" applyFont="1" applyFill="1" applyBorder="1" applyAlignment="1">
      <alignment/>
    </xf>
    <xf numFmtId="0" fontId="3" fillId="10" borderId="18" xfId="0" applyFont="1" applyFill="1" applyBorder="1" applyAlignment="1">
      <alignment/>
    </xf>
    <xf numFmtId="0" fontId="0" fillId="10" borderId="17" xfId="0" applyFill="1" applyBorder="1" applyAlignment="1">
      <alignment/>
    </xf>
    <xf numFmtId="14" fontId="0" fillId="10" borderId="0" xfId="0" applyNumberFormat="1" applyFill="1" applyBorder="1" applyAlignment="1">
      <alignment/>
    </xf>
    <xf numFmtId="0" fontId="17" fillId="10" borderId="30" xfId="0" applyFont="1" applyFill="1" applyBorder="1" applyAlignment="1">
      <alignment/>
    </xf>
    <xf numFmtId="0" fontId="17" fillId="10" borderId="20" xfId="0" applyFont="1" applyFill="1" applyBorder="1" applyAlignment="1">
      <alignment/>
    </xf>
    <xf numFmtId="0" fontId="0" fillId="10" borderId="24" xfId="0" applyFont="1" applyFill="1" applyBorder="1" applyAlignment="1">
      <alignment horizontal="center"/>
    </xf>
    <xf numFmtId="0" fontId="3" fillId="10" borderId="25" xfId="0" applyFont="1" applyFill="1" applyBorder="1" applyAlignment="1">
      <alignment horizontal="center"/>
    </xf>
    <xf numFmtId="0" fontId="0" fillId="10" borderId="31" xfId="0" applyFill="1" applyBorder="1" applyAlignment="1">
      <alignment/>
    </xf>
    <xf numFmtId="0" fontId="0" fillId="10" borderId="20" xfId="0" applyFill="1" applyBorder="1" applyAlignment="1">
      <alignment/>
    </xf>
    <xf numFmtId="0" fontId="17" fillId="10" borderId="28" xfId="0" applyFont="1" applyFill="1" applyBorder="1" applyAlignment="1">
      <alignment/>
    </xf>
    <xf numFmtId="0" fontId="17" fillId="10" borderId="32" xfId="0" applyFont="1" applyFill="1" applyBorder="1" applyAlignment="1">
      <alignment/>
    </xf>
    <xf numFmtId="0" fontId="12" fillId="10" borderId="20" xfId="0" applyFont="1" applyFill="1" applyBorder="1" applyAlignment="1">
      <alignment/>
    </xf>
    <xf numFmtId="164" fontId="17" fillId="10" borderId="24" xfId="0" applyNumberFormat="1" applyFont="1" applyFill="1" applyBorder="1" applyAlignment="1">
      <alignment/>
    </xf>
    <xf numFmtId="0" fontId="12" fillId="10" borderId="21" xfId="0" applyFont="1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3" fillId="10" borderId="15" xfId="0" applyFont="1" applyFill="1" applyBorder="1" applyAlignment="1">
      <alignment/>
    </xf>
    <xf numFmtId="0" fontId="0" fillId="5" borderId="33" xfId="0" applyFill="1" applyBorder="1" applyAlignment="1">
      <alignment/>
    </xf>
    <xf numFmtId="0" fontId="15" fillId="5" borderId="0" xfId="0" applyFont="1" applyFill="1" applyBorder="1" applyAlignment="1">
      <alignment horizontal="center"/>
    </xf>
    <xf numFmtId="0" fontId="3" fillId="5" borderId="34" xfId="0" applyFont="1" applyFill="1" applyBorder="1" applyAlignment="1">
      <alignment/>
    </xf>
    <xf numFmtId="0" fontId="16" fillId="5" borderId="35" xfId="0" applyFont="1" applyFill="1" applyBorder="1" applyAlignment="1">
      <alignment horizontal="right"/>
    </xf>
    <xf numFmtId="0" fontId="16" fillId="5" borderId="20" xfId="0" applyFont="1" applyFill="1" applyBorder="1" applyAlignment="1">
      <alignment horizontal="left"/>
    </xf>
    <xf numFmtId="0" fontId="3" fillId="5" borderId="36" xfId="0" applyFont="1" applyFill="1" applyBorder="1" applyAlignment="1">
      <alignment horizontal="center" wrapText="1"/>
    </xf>
    <xf numFmtId="0" fontId="15" fillId="5" borderId="24" xfId="0" applyFont="1" applyFill="1" applyBorder="1" applyAlignment="1">
      <alignment horizontal="center" wrapText="1"/>
    </xf>
    <xf numFmtId="0" fontId="15" fillId="5" borderId="37" xfId="0" applyFont="1" applyFill="1" applyBorder="1" applyAlignment="1">
      <alignment horizontal="center" wrapText="1"/>
    </xf>
    <xf numFmtId="0" fontId="15" fillId="5" borderId="36" xfId="0" applyFont="1" applyFill="1" applyBorder="1" applyAlignment="1">
      <alignment horizontal="center" wrapText="1"/>
    </xf>
    <xf numFmtId="0" fontId="73" fillId="5" borderId="36" xfId="0" applyFont="1" applyFill="1" applyBorder="1" applyAlignment="1">
      <alignment horizontal="center" wrapText="1"/>
    </xf>
    <xf numFmtId="164" fontId="73" fillId="5" borderId="38" xfId="0" applyNumberFormat="1" applyFont="1" applyFill="1" applyBorder="1" applyAlignment="1">
      <alignment horizontal="center" wrapText="1"/>
    </xf>
    <xf numFmtId="0" fontId="11" fillId="5" borderId="24" xfId="0" applyFont="1" applyFill="1" applyBorder="1" applyAlignment="1">
      <alignment horizontal="center" wrapText="1"/>
    </xf>
    <xf numFmtId="16" fontId="11" fillId="5" borderId="24" xfId="0" applyNumberFormat="1" applyFont="1" applyFill="1" applyBorder="1" applyAlignment="1">
      <alignment horizontal="center" wrapText="1"/>
    </xf>
    <xf numFmtId="8" fontId="11" fillId="5" borderId="24" xfId="0" applyNumberFormat="1" applyFont="1" applyFill="1" applyBorder="1" applyAlignment="1">
      <alignment horizontal="center" wrapText="1"/>
    </xf>
    <xf numFmtId="8" fontId="73" fillId="5" borderId="24" xfId="0" applyNumberFormat="1" applyFont="1" applyFill="1" applyBorder="1" applyAlignment="1">
      <alignment horizontal="center" wrapText="1"/>
    </xf>
    <xf numFmtId="8" fontId="11" fillId="5" borderId="24" xfId="0" applyNumberFormat="1" applyFont="1" applyFill="1" applyBorder="1" applyAlignment="1" quotePrefix="1">
      <alignment horizontal="center" wrapText="1"/>
    </xf>
    <xf numFmtId="8" fontId="3" fillId="5" borderId="24" xfId="0" applyNumberFormat="1" applyFont="1" applyFill="1" applyBorder="1" applyAlignment="1">
      <alignment horizontal="center" wrapText="1"/>
    </xf>
    <xf numFmtId="164" fontId="73" fillId="5" borderId="39" xfId="0" applyNumberFormat="1" applyFont="1" applyFill="1" applyBorder="1" applyAlignment="1">
      <alignment horizontal="center" wrapText="1"/>
    </xf>
    <xf numFmtId="0" fontId="70" fillId="5" borderId="24" xfId="0" applyFont="1" applyFill="1" applyBorder="1" applyAlignment="1">
      <alignment horizontal="center" wrapText="1"/>
    </xf>
    <xf numFmtId="16" fontId="70" fillId="5" borderId="24" xfId="0" applyNumberFormat="1" applyFont="1" applyFill="1" applyBorder="1" applyAlignment="1">
      <alignment horizontal="center" wrapText="1"/>
    </xf>
    <xf numFmtId="8" fontId="70" fillId="5" borderId="24" xfId="0" applyNumberFormat="1" applyFont="1" applyFill="1" applyBorder="1" applyAlignment="1">
      <alignment horizontal="center" wrapText="1"/>
    </xf>
    <xf numFmtId="8" fontId="15" fillId="5" borderId="24" xfId="0" applyNumberFormat="1" applyFont="1" applyFill="1" applyBorder="1" applyAlignment="1">
      <alignment horizontal="center" wrapText="1"/>
    </xf>
    <xf numFmtId="0" fontId="11" fillId="5" borderId="24" xfId="0" applyFont="1" applyFill="1" applyBorder="1" applyAlignment="1">
      <alignment/>
    </xf>
    <xf numFmtId="170" fontId="11" fillId="5" borderId="24" xfId="0" applyNumberFormat="1" applyFont="1" applyFill="1" applyBorder="1" applyAlignment="1">
      <alignment horizontal="center"/>
    </xf>
    <xf numFmtId="8" fontId="11" fillId="5" borderId="24" xfId="0" applyNumberFormat="1" applyFont="1" applyFill="1" applyBorder="1" applyAlignment="1">
      <alignment horizontal="center"/>
    </xf>
    <xf numFmtId="8" fontId="11" fillId="5" borderId="24" xfId="0" applyNumberFormat="1" applyFont="1" applyFill="1" applyBorder="1" applyAlignment="1">
      <alignment/>
    </xf>
    <xf numFmtId="8" fontId="73" fillId="5" borderId="24" xfId="0" applyNumberFormat="1" applyFont="1" applyFill="1" applyBorder="1" applyAlignment="1">
      <alignment/>
    </xf>
    <xf numFmtId="8" fontId="3" fillId="5" borderId="24" xfId="0" applyNumberFormat="1" applyFont="1" applyFill="1" applyBorder="1" applyAlignment="1">
      <alignment/>
    </xf>
    <xf numFmtId="0" fontId="73" fillId="5" borderId="40" xfId="0" applyFont="1" applyFill="1" applyBorder="1" applyAlignment="1">
      <alignment/>
    </xf>
    <xf numFmtId="0" fontId="0" fillId="10" borderId="24" xfId="0" applyFill="1" applyBorder="1" applyAlignment="1">
      <alignment horizontal="center"/>
    </xf>
    <xf numFmtId="0" fontId="17" fillId="10" borderId="41" xfId="0" applyFont="1" applyFill="1" applyBorder="1" applyAlignment="1">
      <alignment/>
    </xf>
    <xf numFmtId="0" fontId="0" fillId="10" borderId="42" xfId="0" applyFill="1" applyBorder="1" applyAlignment="1">
      <alignment/>
    </xf>
    <xf numFmtId="0" fontId="12" fillId="10" borderId="29" xfId="0" applyFont="1" applyFill="1" applyBorder="1" applyAlignment="1">
      <alignment/>
    </xf>
    <xf numFmtId="164" fontId="73" fillId="5" borderId="36" xfId="0" applyNumberFormat="1" applyFont="1" applyFill="1" applyBorder="1" applyAlignment="1">
      <alignment horizontal="center" wrapText="1"/>
    </xf>
    <xf numFmtId="164" fontId="73" fillId="5" borderId="24" xfId="0" applyNumberFormat="1" applyFont="1" applyFill="1" applyBorder="1" applyAlignment="1">
      <alignment horizontal="center" wrapText="1"/>
    </xf>
    <xf numFmtId="164" fontId="73" fillId="5" borderId="24" xfId="0" applyNumberFormat="1" applyFont="1" applyFill="1" applyBorder="1" applyAlignment="1">
      <alignment/>
    </xf>
    <xf numFmtId="0" fontId="30" fillId="10" borderId="20" xfId="0" applyFont="1" applyFill="1" applyBorder="1" applyAlignment="1">
      <alignment/>
    </xf>
    <xf numFmtId="0" fontId="31" fillId="10" borderId="30" xfId="0" applyFont="1" applyFill="1" applyBorder="1" applyAlignment="1">
      <alignment/>
    </xf>
    <xf numFmtId="0" fontId="31" fillId="10" borderId="20" xfId="0" applyFont="1" applyFill="1" applyBorder="1" applyAlignment="1">
      <alignment/>
    </xf>
    <xf numFmtId="0" fontId="1" fillId="5" borderId="24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74" fillId="35" borderId="24" xfId="0" applyFont="1" applyFill="1" applyBorder="1" applyAlignment="1">
      <alignment horizontal="center" vertical="center" wrapText="1"/>
    </xf>
    <xf numFmtId="10" fontId="75" fillId="0" borderId="0" xfId="0" applyNumberFormat="1" applyFont="1" applyFill="1" applyBorder="1" applyAlignment="1">
      <alignment horizontal="center" vertical="center" wrapText="1"/>
    </xf>
    <xf numFmtId="8" fontId="1" fillId="6" borderId="0" xfId="0" applyNumberFormat="1" applyFont="1" applyFill="1" applyAlignment="1">
      <alignment/>
    </xf>
    <xf numFmtId="164" fontId="4" fillId="6" borderId="0" xfId="0" applyNumberFormat="1" applyFont="1" applyFill="1" applyAlignment="1">
      <alignment/>
    </xf>
    <xf numFmtId="8" fontId="4" fillId="6" borderId="0" xfId="0" applyNumberFormat="1" applyFont="1" applyFill="1" applyAlignment="1">
      <alignment/>
    </xf>
    <xf numFmtId="8" fontId="25" fillId="0" borderId="18" xfId="0" applyNumberFormat="1" applyFont="1" applyBorder="1" applyAlignment="1">
      <alignment/>
    </xf>
    <xf numFmtId="8" fontId="76" fillId="0" borderId="21" xfId="42" applyNumberFormat="1" applyFont="1" applyBorder="1" applyAlignment="1">
      <alignment/>
    </xf>
    <xf numFmtId="8" fontId="76" fillId="0" borderId="21" xfId="0" applyNumberFormat="1" applyFont="1" applyBorder="1" applyAlignment="1">
      <alignment/>
    </xf>
    <xf numFmtId="164" fontId="1" fillId="6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164" fontId="4" fillId="6" borderId="0" xfId="0" applyNumberFormat="1" applyFont="1" applyFill="1" applyBorder="1" applyAlignment="1">
      <alignment horizontal="center" vertical="center" wrapText="1"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4" fillId="11" borderId="43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168" fontId="0" fillId="34" borderId="20" xfId="0" applyNumberFormat="1" applyFill="1" applyBorder="1" applyAlignment="1" quotePrefix="1">
      <alignment horizontal="center"/>
    </xf>
    <xf numFmtId="168" fontId="0" fillId="34" borderId="19" xfId="0" applyNumberFormat="1" applyFill="1" applyBorder="1" applyAlignment="1" quotePrefix="1">
      <alignment horizontal="center"/>
    </xf>
    <xf numFmtId="0" fontId="11" fillId="34" borderId="0" xfId="0" applyFont="1" applyFill="1" applyBorder="1" applyAlignment="1">
      <alignment horizontal="left"/>
    </xf>
    <xf numFmtId="0" fontId="15" fillId="34" borderId="14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16" fillId="10" borderId="17" xfId="0" applyFont="1" applyFill="1" applyBorder="1" applyAlignment="1">
      <alignment horizontal="left"/>
    </xf>
    <xf numFmtId="0" fontId="16" fillId="10" borderId="0" xfId="0" applyFont="1" applyFill="1" applyBorder="1" applyAlignment="1">
      <alignment horizontal="left"/>
    </xf>
    <xf numFmtId="0" fontId="0" fillId="10" borderId="0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5" xfId="0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S37"/>
  <sheetViews>
    <sheetView tabSelected="1" zoomScalePageLayoutView="0" workbookViewId="0" topLeftCell="B1">
      <selection activeCell="B13" sqref="B13"/>
    </sheetView>
  </sheetViews>
  <sheetFormatPr defaultColWidth="9.140625" defaultRowHeight="12.75"/>
  <cols>
    <col min="1" max="1" width="10.7109375" style="3" customWidth="1"/>
    <col min="2" max="2" width="28.421875" style="3" customWidth="1"/>
    <col min="3" max="3" width="9.00390625" style="3" customWidth="1"/>
    <col min="4" max="4" width="12.28125" style="3" customWidth="1"/>
    <col min="5" max="5" width="9.421875" style="3" customWidth="1"/>
    <col min="6" max="6" width="9.140625" style="3" customWidth="1"/>
    <col min="7" max="7" width="15.57421875" style="3" customWidth="1"/>
    <col min="8" max="8" width="12.421875" style="3" customWidth="1"/>
    <col min="9" max="9" width="16.28125" style="3" customWidth="1"/>
    <col min="10" max="10" width="12.28125" style="4" customWidth="1"/>
    <col min="11" max="11" width="13.57421875" style="4" customWidth="1"/>
    <col min="12" max="16" width="14.421875" style="4" customWidth="1"/>
    <col min="17" max="17" width="17.00390625" style="4" customWidth="1"/>
    <col min="18" max="18" width="11.00390625" style="4" customWidth="1"/>
  </cols>
  <sheetData>
    <row r="1" spans="1:18" s="20" customFormat="1" ht="26.25">
      <c r="A1" s="192" t="s">
        <v>71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4"/>
    </row>
    <row r="2" spans="1:18" s="20" customFormat="1" ht="26.25">
      <c r="A2" s="195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7"/>
    </row>
    <row r="3" spans="1:18" s="26" customFormat="1" ht="27" thickBot="1">
      <c r="A3" s="198" t="s">
        <v>78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/>
    </row>
    <row r="4" spans="1:18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6" spans="1:19" ht="18">
      <c r="A6" s="2" t="s">
        <v>98</v>
      </c>
      <c r="B6" s="2"/>
      <c r="R6" s="5" t="s">
        <v>98</v>
      </c>
      <c r="S6" s="6"/>
    </row>
    <row r="7" spans="7:16" ht="24.75" customHeight="1">
      <c r="G7" s="187" t="s">
        <v>1</v>
      </c>
      <c r="H7" s="188"/>
      <c r="I7" s="189"/>
      <c r="J7" s="190" t="s">
        <v>35</v>
      </c>
      <c r="K7" s="190"/>
      <c r="L7" s="190"/>
      <c r="M7" s="190"/>
      <c r="N7" s="190"/>
      <c r="O7" s="190"/>
      <c r="P7" s="191"/>
    </row>
    <row r="8" spans="1:18" s="7" customFormat="1" ht="36">
      <c r="A8" s="167" t="s">
        <v>2</v>
      </c>
      <c r="B8" s="167" t="s">
        <v>3</v>
      </c>
      <c r="C8" s="167" t="s">
        <v>4</v>
      </c>
      <c r="D8" s="167" t="s">
        <v>5</v>
      </c>
      <c r="E8" s="167" t="s">
        <v>6</v>
      </c>
      <c r="F8" s="167" t="s">
        <v>7</v>
      </c>
      <c r="G8" s="168" t="s">
        <v>8</v>
      </c>
      <c r="H8" s="168" t="s">
        <v>9</v>
      </c>
      <c r="I8" s="168" t="s">
        <v>10</v>
      </c>
      <c r="J8" s="169" t="s">
        <v>11</v>
      </c>
      <c r="K8" s="169" t="s">
        <v>12</v>
      </c>
      <c r="L8" s="169" t="s">
        <v>13</v>
      </c>
      <c r="M8" s="169" t="s">
        <v>14</v>
      </c>
      <c r="N8" s="169" t="s">
        <v>15</v>
      </c>
      <c r="O8" s="169" t="s">
        <v>16</v>
      </c>
      <c r="P8" s="169" t="s">
        <v>17</v>
      </c>
      <c r="Q8" s="170" t="s">
        <v>18</v>
      </c>
      <c r="R8" s="173" t="s">
        <v>19</v>
      </c>
    </row>
    <row r="9" spans="2:18" s="19" customFormat="1" ht="18">
      <c r="B9" s="17"/>
      <c r="C9" s="17"/>
      <c r="D9" s="17"/>
      <c r="E9" s="17"/>
      <c r="F9" s="17"/>
      <c r="G9" s="17"/>
      <c r="H9" s="17"/>
      <c r="I9" s="17"/>
      <c r="J9" s="174">
        <v>0.062</v>
      </c>
      <c r="K9" s="174">
        <v>0.0145</v>
      </c>
      <c r="L9" s="174" t="s">
        <v>94</v>
      </c>
      <c r="M9" s="174">
        <v>0.02</v>
      </c>
      <c r="N9" s="174" t="s">
        <v>4</v>
      </c>
      <c r="O9" s="174" t="s">
        <v>93</v>
      </c>
      <c r="P9" s="174"/>
      <c r="Q9" s="174"/>
      <c r="R9" s="174"/>
    </row>
    <row r="10" spans="1:18" s="19" customFormat="1" ht="18">
      <c r="A10" s="19">
        <v>10</v>
      </c>
      <c r="B10" s="17" t="s">
        <v>99</v>
      </c>
      <c r="C10" s="17" t="s">
        <v>105</v>
      </c>
      <c r="D10" s="17">
        <v>2</v>
      </c>
      <c r="E10" s="17">
        <v>40</v>
      </c>
      <c r="F10" s="171">
        <v>7.25</v>
      </c>
      <c r="G10" s="171">
        <f>F10*E10</f>
        <v>290</v>
      </c>
      <c r="H10" s="17"/>
      <c r="I10" s="181">
        <f>G10</f>
        <v>290</v>
      </c>
      <c r="J10" s="182">
        <f aca="true" t="shared" si="0" ref="J10:J15">$J$9*I10</f>
        <v>17.98</v>
      </c>
      <c r="K10" s="182">
        <f aca="true" t="shared" si="1" ref="K10:K15">$K$9*I10</f>
        <v>4.205</v>
      </c>
      <c r="L10" s="50">
        <v>23</v>
      </c>
      <c r="M10" s="182">
        <f aca="true" t="shared" si="2" ref="M10:M15">$M$9*I10</f>
        <v>5.8</v>
      </c>
      <c r="N10" s="183">
        <v>15</v>
      </c>
      <c r="O10" s="183">
        <v>9</v>
      </c>
      <c r="P10" s="184">
        <f aca="true" t="shared" si="3" ref="P10:P15">SUM(J10:O10)</f>
        <v>74.985</v>
      </c>
      <c r="Q10" s="182">
        <f aca="true" t="shared" si="4" ref="Q10:Q15">I10-P10</f>
        <v>215.015</v>
      </c>
      <c r="R10" s="18">
        <v>3001</v>
      </c>
    </row>
    <row r="11" spans="1:18" s="53" customFormat="1" ht="18">
      <c r="A11" s="17">
        <v>50</v>
      </c>
      <c r="B11" s="1" t="s">
        <v>100</v>
      </c>
      <c r="C11" s="1" t="s">
        <v>20</v>
      </c>
      <c r="D11" s="1">
        <v>3</v>
      </c>
      <c r="E11" s="1">
        <v>44</v>
      </c>
      <c r="F11" s="47">
        <v>8.75</v>
      </c>
      <c r="G11" s="48">
        <f>40*F11</f>
        <v>350</v>
      </c>
      <c r="H11" s="48">
        <f>4*F11*1.5</f>
        <v>52.5</v>
      </c>
      <c r="I11" s="175">
        <f>G11+H11</f>
        <v>402.5</v>
      </c>
      <c r="J11" s="182">
        <f t="shared" si="0"/>
        <v>24.955</v>
      </c>
      <c r="K11" s="182">
        <f t="shared" si="1"/>
        <v>5.836250000000001</v>
      </c>
      <c r="L11" s="50">
        <v>23</v>
      </c>
      <c r="M11" s="182">
        <f t="shared" si="2"/>
        <v>8.05</v>
      </c>
      <c r="N11" s="51">
        <v>30</v>
      </c>
      <c r="O11" s="51">
        <v>9</v>
      </c>
      <c r="P11" s="184">
        <f t="shared" si="3"/>
        <v>100.84125</v>
      </c>
      <c r="Q11" s="182">
        <f t="shared" si="4"/>
        <v>301.65875</v>
      </c>
      <c r="R11" s="52"/>
    </row>
    <row r="12" spans="1:18" s="53" customFormat="1" ht="18">
      <c r="A12" s="1">
        <v>40</v>
      </c>
      <c r="B12" s="1" t="s">
        <v>101</v>
      </c>
      <c r="C12" s="1" t="s">
        <v>20</v>
      </c>
      <c r="D12" s="1">
        <v>4</v>
      </c>
      <c r="E12" s="1">
        <v>45</v>
      </c>
      <c r="F12" s="47">
        <v>9.25</v>
      </c>
      <c r="G12" s="48">
        <f>40*F12</f>
        <v>370</v>
      </c>
      <c r="H12" s="48">
        <f>5*F12*1.5</f>
        <v>69.375</v>
      </c>
      <c r="I12" s="175">
        <f>G12+H12</f>
        <v>439.375</v>
      </c>
      <c r="J12" s="182">
        <f t="shared" si="0"/>
        <v>27.24125</v>
      </c>
      <c r="K12" s="182">
        <f t="shared" si="1"/>
        <v>6.3709375</v>
      </c>
      <c r="L12" s="50">
        <v>20</v>
      </c>
      <c r="M12" s="182">
        <f t="shared" si="2"/>
        <v>8.7875</v>
      </c>
      <c r="N12" s="51">
        <v>30</v>
      </c>
      <c r="O12" s="51">
        <v>9</v>
      </c>
      <c r="P12" s="184">
        <f t="shared" si="3"/>
        <v>101.3996875</v>
      </c>
      <c r="Q12" s="182">
        <f t="shared" si="4"/>
        <v>337.9753125</v>
      </c>
      <c r="R12" s="54"/>
    </row>
    <row r="13" spans="1:18" s="53" customFormat="1" ht="18">
      <c r="A13" s="55">
        <v>60</v>
      </c>
      <c r="B13" s="1" t="s">
        <v>102</v>
      </c>
      <c r="C13" s="1" t="s">
        <v>105</v>
      </c>
      <c r="D13" s="1">
        <v>1</v>
      </c>
      <c r="E13" s="1">
        <v>42</v>
      </c>
      <c r="F13" s="47">
        <v>7.95</v>
      </c>
      <c r="G13" s="48">
        <f>40*F13</f>
        <v>318</v>
      </c>
      <c r="H13" s="48">
        <f>2*1.5*F13</f>
        <v>23.85</v>
      </c>
      <c r="I13" s="175">
        <f>G13+H13</f>
        <v>341.85</v>
      </c>
      <c r="J13" s="182">
        <f t="shared" si="0"/>
        <v>21.1947</v>
      </c>
      <c r="K13" s="182">
        <f t="shared" si="1"/>
        <v>4.956825</v>
      </c>
      <c r="L13" s="50">
        <v>38</v>
      </c>
      <c r="M13" s="182">
        <f t="shared" si="2"/>
        <v>6.837000000000001</v>
      </c>
      <c r="N13" s="51">
        <f>N10</f>
        <v>15</v>
      </c>
      <c r="O13" s="51">
        <v>9</v>
      </c>
      <c r="P13" s="184">
        <f t="shared" si="3"/>
        <v>94.988525</v>
      </c>
      <c r="Q13" s="182">
        <f t="shared" si="4"/>
        <v>246.86147500000004</v>
      </c>
      <c r="R13" s="54">
        <v>3002</v>
      </c>
    </row>
    <row r="14" spans="1:18" s="53" customFormat="1" ht="18">
      <c r="A14" s="55">
        <v>30</v>
      </c>
      <c r="B14" s="1" t="s">
        <v>103</v>
      </c>
      <c r="C14" s="1" t="s">
        <v>105</v>
      </c>
      <c r="D14" s="1">
        <v>0</v>
      </c>
      <c r="E14" s="1"/>
      <c r="F14" s="47"/>
      <c r="G14" s="48">
        <v>525</v>
      </c>
      <c r="H14" s="48"/>
      <c r="I14" s="175">
        <f>G14</f>
        <v>525</v>
      </c>
      <c r="J14" s="182">
        <f t="shared" si="0"/>
        <v>32.55</v>
      </c>
      <c r="K14" s="182">
        <f t="shared" si="1"/>
        <v>7.612500000000001</v>
      </c>
      <c r="L14" s="50">
        <v>81</v>
      </c>
      <c r="M14" s="182">
        <f t="shared" si="2"/>
        <v>10.5</v>
      </c>
      <c r="N14" s="51">
        <f>N13</f>
        <v>15</v>
      </c>
      <c r="O14" s="51">
        <v>9</v>
      </c>
      <c r="P14" s="184">
        <f t="shared" si="3"/>
        <v>155.6625</v>
      </c>
      <c r="Q14" s="182">
        <f t="shared" si="4"/>
        <v>369.3375</v>
      </c>
      <c r="R14" s="54"/>
    </row>
    <row r="15" spans="1:18" s="53" customFormat="1" ht="18">
      <c r="A15" s="55">
        <v>20</v>
      </c>
      <c r="B15" s="1" t="s">
        <v>104</v>
      </c>
      <c r="C15" s="1" t="s">
        <v>20</v>
      </c>
      <c r="D15" s="1">
        <v>2</v>
      </c>
      <c r="E15" s="1"/>
      <c r="F15" s="47"/>
      <c r="G15" s="48">
        <f>320+0.05*5000</f>
        <v>570</v>
      </c>
      <c r="H15" s="48"/>
      <c r="I15" s="175">
        <f>G15</f>
        <v>570</v>
      </c>
      <c r="J15" s="182">
        <f t="shared" si="0"/>
        <v>35.339999999999996</v>
      </c>
      <c r="K15" s="182">
        <f t="shared" si="1"/>
        <v>8.265</v>
      </c>
      <c r="L15" s="50">
        <v>55</v>
      </c>
      <c r="M15" s="182">
        <f t="shared" si="2"/>
        <v>11.4</v>
      </c>
      <c r="N15" s="51">
        <v>30</v>
      </c>
      <c r="O15" s="51">
        <v>9</v>
      </c>
      <c r="P15" s="184">
        <f t="shared" si="3"/>
        <v>149.005</v>
      </c>
      <c r="Q15" s="182">
        <f t="shared" si="4"/>
        <v>420.995</v>
      </c>
      <c r="R15" s="54"/>
    </row>
    <row r="16" spans="1:18" s="53" customFormat="1" ht="18">
      <c r="A16" s="55"/>
      <c r="B16" s="2"/>
      <c r="C16" s="1"/>
      <c r="D16" s="1"/>
      <c r="E16" s="1"/>
      <c r="F16" s="47"/>
      <c r="G16" s="48"/>
      <c r="H16" s="48"/>
      <c r="I16" s="175"/>
      <c r="J16" s="49"/>
      <c r="K16" s="49"/>
      <c r="L16" s="50"/>
      <c r="M16" s="182"/>
      <c r="N16" s="51"/>
      <c r="O16" s="50"/>
      <c r="P16" s="176"/>
      <c r="Q16" s="50"/>
      <c r="R16" s="54"/>
    </row>
    <row r="17" spans="1:18" s="53" customFormat="1" ht="18">
      <c r="A17" s="55"/>
      <c r="B17" s="2"/>
      <c r="C17" s="1"/>
      <c r="D17" s="1"/>
      <c r="E17" s="1"/>
      <c r="F17" s="172"/>
      <c r="G17" s="48"/>
      <c r="H17" s="48"/>
      <c r="I17" s="175"/>
      <c r="J17" s="49"/>
      <c r="K17" s="49"/>
      <c r="L17" s="49"/>
      <c r="M17" s="49"/>
      <c r="N17" s="49"/>
      <c r="O17" s="49"/>
      <c r="P17" s="177"/>
      <c r="Q17" s="49"/>
      <c r="R17" s="54"/>
    </row>
    <row r="18" spans="1:18" s="53" customFormat="1" ht="18.75" thickBot="1">
      <c r="A18" s="55"/>
      <c r="B18" s="2"/>
      <c r="C18" s="2"/>
      <c r="D18" s="186" t="s">
        <v>21</v>
      </c>
      <c r="E18" s="186"/>
      <c r="F18" s="186"/>
      <c r="G18" s="12">
        <f>SUM(G10:G17)</f>
        <v>2423</v>
      </c>
      <c r="H18" s="12">
        <f>SUM(H11:H17)</f>
        <v>145.725</v>
      </c>
      <c r="I18" s="12">
        <f>SUM(I10:I17)</f>
        <v>2568.725</v>
      </c>
      <c r="J18" s="12">
        <f aca="true" t="shared" si="5" ref="J18:Q18">SUM(J10:J17)</f>
        <v>159.26095</v>
      </c>
      <c r="K18" s="12">
        <f t="shared" si="5"/>
        <v>37.24651250000001</v>
      </c>
      <c r="L18" s="12">
        <f t="shared" si="5"/>
        <v>240</v>
      </c>
      <c r="M18" s="12">
        <f t="shared" si="5"/>
        <v>51.374500000000005</v>
      </c>
      <c r="N18" s="12">
        <f t="shared" si="5"/>
        <v>135</v>
      </c>
      <c r="O18" s="12">
        <f t="shared" si="5"/>
        <v>54</v>
      </c>
      <c r="P18" s="12">
        <f t="shared" si="5"/>
        <v>676.8819625</v>
      </c>
      <c r="Q18" s="12">
        <f t="shared" si="5"/>
        <v>1891.8430374999998</v>
      </c>
      <c r="R18" s="54"/>
    </row>
    <row r="19" spans="1:18" s="53" customFormat="1" ht="19.5" thickBot="1" thickTop="1">
      <c r="A19" s="55"/>
      <c r="B19" s="2"/>
      <c r="C19" s="2"/>
      <c r="D19" s="2"/>
      <c r="E19" s="2"/>
      <c r="F19" s="48"/>
      <c r="G19" s="48"/>
      <c r="H19" s="48"/>
      <c r="I19" s="48"/>
      <c r="J19" s="49"/>
      <c r="K19" s="49"/>
      <c r="L19" s="49"/>
      <c r="M19" s="49"/>
      <c r="N19" s="49"/>
      <c r="O19" s="49"/>
      <c r="P19" s="49"/>
      <c r="Q19" s="49"/>
      <c r="R19" s="54"/>
    </row>
    <row r="20" spans="1:18" ht="21" thickBot="1">
      <c r="A20" s="8"/>
      <c r="B20" s="21"/>
      <c r="C20" s="22"/>
      <c r="D20" s="23" t="s">
        <v>72</v>
      </c>
      <c r="E20" s="23"/>
      <c r="F20" s="24"/>
      <c r="G20" s="24"/>
      <c r="H20" s="24"/>
      <c r="I20" s="179">
        <v>2568.73</v>
      </c>
      <c r="J20" s="24"/>
      <c r="K20" s="10"/>
      <c r="L20" s="179">
        <v>240</v>
      </c>
      <c r="M20" s="10"/>
      <c r="N20" s="10"/>
      <c r="O20" s="10"/>
      <c r="P20" s="10"/>
      <c r="Q20" s="180">
        <f>N27</f>
        <v>1891.84</v>
      </c>
      <c r="R20" s="11"/>
    </row>
    <row r="21" spans="1:18" ht="20.25">
      <c r="A21" s="8"/>
      <c r="B21" s="21"/>
      <c r="C21" s="22"/>
      <c r="D21" s="23"/>
      <c r="E21" s="23"/>
      <c r="F21" s="24"/>
      <c r="G21" s="24"/>
      <c r="H21" s="24"/>
      <c r="I21" s="24"/>
      <c r="J21" s="24"/>
      <c r="K21" s="10"/>
      <c r="L21" s="10"/>
      <c r="M21" s="10"/>
      <c r="N21" s="10"/>
      <c r="O21" s="10"/>
      <c r="P21" s="10"/>
      <c r="Q21" s="10"/>
      <c r="R21" s="11"/>
    </row>
    <row r="22" spans="1:18" ht="20.25">
      <c r="A22" s="8"/>
      <c r="C22" s="34">
        <v>1</v>
      </c>
      <c r="D22" s="39" t="s">
        <v>73</v>
      </c>
      <c r="E22" s="39"/>
      <c r="F22" s="40"/>
      <c r="G22" s="40"/>
      <c r="H22" s="40"/>
      <c r="I22" s="40"/>
      <c r="J22" s="40"/>
      <c r="K22" s="40"/>
      <c r="L22" s="41"/>
      <c r="M22" s="10"/>
      <c r="N22" s="10"/>
      <c r="O22" s="10"/>
      <c r="P22" s="10"/>
      <c r="Q22" s="10"/>
      <c r="R22" s="11"/>
    </row>
    <row r="23" spans="1:18" ht="20.25">
      <c r="A23" s="13"/>
      <c r="C23" s="34">
        <v>2</v>
      </c>
      <c r="D23" s="35" t="s">
        <v>74</v>
      </c>
      <c r="E23" s="35"/>
      <c r="F23" s="36"/>
      <c r="G23" s="36"/>
      <c r="H23" s="36"/>
      <c r="I23" s="36"/>
      <c r="J23" s="36"/>
      <c r="K23" s="37"/>
      <c r="L23" s="10"/>
      <c r="M23" s="10"/>
      <c r="N23" s="10"/>
      <c r="O23" s="10"/>
      <c r="P23" s="10"/>
      <c r="Q23" s="10"/>
      <c r="R23" s="11"/>
    </row>
    <row r="24" spans="1:18" ht="21" thickBot="1">
      <c r="A24" s="8"/>
      <c r="C24" s="34">
        <v>3</v>
      </c>
      <c r="D24" s="35" t="s">
        <v>85</v>
      </c>
      <c r="E24" s="35"/>
      <c r="F24" s="36"/>
      <c r="G24" s="36"/>
      <c r="H24" s="36"/>
      <c r="I24" s="36"/>
      <c r="J24" s="36"/>
      <c r="K24" s="37"/>
      <c r="L24" s="10"/>
      <c r="M24" s="10"/>
      <c r="N24" s="10"/>
      <c r="O24" s="10"/>
      <c r="P24" s="10"/>
      <c r="Q24" s="10"/>
      <c r="R24" s="11"/>
    </row>
    <row r="25" spans="1:18" ht="20.25">
      <c r="A25" s="8"/>
      <c r="C25" s="34">
        <v>4</v>
      </c>
      <c r="D25" s="35" t="s">
        <v>95</v>
      </c>
      <c r="E25" s="35"/>
      <c r="F25" s="36"/>
      <c r="G25" s="36"/>
      <c r="H25" s="36"/>
      <c r="I25" s="36"/>
      <c r="J25" s="36"/>
      <c r="K25" s="37"/>
      <c r="L25" s="28"/>
      <c r="M25" s="29"/>
      <c r="N25" s="30"/>
      <c r="O25" s="10"/>
      <c r="P25" s="10"/>
      <c r="Q25" s="10"/>
      <c r="R25" s="11"/>
    </row>
    <row r="26" spans="1:18" ht="20.25">
      <c r="A26" s="8"/>
      <c r="C26" s="34">
        <v>5</v>
      </c>
      <c r="D26" s="35" t="s">
        <v>96</v>
      </c>
      <c r="E26" s="35"/>
      <c r="F26" s="36"/>
      <c r="G26" s="36"/>
      <c r="H26" s="36"/>
      <c r="I26" s="36"/>
      <c r="J26" s="36"/>
      <c r="K26" s="37"/>
      <c r="L26" s="42" t="s">
        <v>77</v>
      </c>
      <c r="M26" s="43"/>
      <c r="N26" s="178">
        <v>2568.73</v>
      </c>
      <c r="O26" s="10"/>
      <c r="P26" s="10"/>
      <c r="Q26" s="10"/>
      <c r="R26" s="11"/>
    </row>
    <row r="27" spans="1:18" ht="20.25">
      <c r="A27" s="8"/>
      <c r="C27" s="34">
        <v>6</v>
      </c>
      <c r="D27" s="35" t="s">
        <v>92</v>
      </c>
      <c r="E27" s="35"/>
      <c r="F27" s="36"/>
      <c r="G27" s="36"/>
      <c r="H27" s="36"/>
      <c r="I27" s="36"/>
      <c r="J27" s="36"/>
      <c r="K27" s="37"/>
      <c r="L27" s="42" t="s">
        <v>76</v>
      </c>
      <c r="M27" s="43"/>
      <c r="N27" s="178">
        <v>1891.84</v>
      </c>
      <c r="O27" s="10"/>
      <c r="P27" s="10"/>
      <c r="Q27" s="10"/>
      <c r="R27" s="11"/>
    </row>
    <row r="28" spans="1:18" ht="21" thickBot="1">
      <c r="A28" s="8"/>
      <c r="C28" s="34">
        <v>7</v>
      </c>
      <c r="D28" s="35" t="s">
        <v>97</v>
      </c>
      <c r="E28" s="35"/>
      <c r="F28" s="36"/>
      <c r="G28" s="36"/>
      <c r="H28" s="36"/>
      <c r="I28" s="36"/>
      <c r="J28" s="36"/>
      <c r="K28" s="37"/>
      <c r="L28" s="31"/>
      <c r="M28" s="32"/>
      <c r="N28" s="33"/>
      <c r="O28" s="10"/>
      <c r="P28" s="10"/>
      <c r="Q28" s="10"/>
      <c r="R28" s="11"/>
    </row>
    <row r="29" spans="1:18" ht="20.25">
      <c r="A29" s="8"/>
      <c r="C29" s="34">
        <v>8</v>
      </c>
      <c r="D29" s="35" t="s">
        <v>90</v>
      </c>
      <c r="E29" s="35"/>
      <c r="F29" s="36"/>
      <c r="G29" s="36"/>
      <c r="H29" s="36"/>
      <c r="I29" s="36"/>
      <c r="J29" s="36"/>
      <c r="K29" s="37"/>
      <c r="L29" s="10"/>
      <c r="M29" s="10"/>
      <c r="N29" s="10"/>
      <c r="O29" s="10"/>
      <c r="P29" s="10"/>
      <c r="Q29" s="10"/>
      <c r="R29" s="11"/>
    </row>
    <row r="30" spans="1:18" ht="20.25">
      <c r="A30" s="8"/>
      <c r="C30" s="34">
        <v>9</v>
      </c>
      <c r="D30" s="35" t="s">
        <v>91</v>
      </c>
      <c r="E30" s="35"/>
      <c r="F30" s="36"/>
      <c r="G30" s="36"/>
      <c r="H30" s="36"/>
      <c r="I30" s="36"/>
      <c r="J30" s="36"/>
      <c r="K30" s="37"/>
      <c r="L30" s="10"/>
      <c r="M30" s="10"/>
      <c r="N30" s="10"/>
      <c r="O30" s="10"/>
      <c r="P30" s="10"/>
      <c r="Q30" s="10"/>
      <c r="R30" s="11"/>
    </row>
    <row r="31" spans="1:18" ht="20.25">
      <c r="A31" s="8"/>
      <c r="C31" s="34">
        <v>10</v>
      </c>
      <c r="D31" s="35" t="s">
        <v>75</v>
      </c>
      <c r="E31" s="35"/>
      <c r="F31" s="36"/>
      <c r="G31" s="36"/>
      <c r="H31" s="36"/>
      <c r="I31" s="36"/>
      <c r="J31" s="36"/>
      <c r="K31" s="37"/>
      <c r="L31" s="10"/>
      <c r="M31" s="10"/>
      <c r="N31" s="10"/>
      <c r="O31" s="10"/>
      <c r="P31" s="10"/>
      <c r="Q31" s="10"/>
      <c r="R31" s="11"/>
    </row>
    <row r="32" spans="1:18" ht="20.25">
      <c r="A32" s="8"/>
      <c r="C32" s="34">
        <v>11</v>
      </c>
      <c r="D32" s="35" t="s">
        <v>88</v>
      </c>
      <c r="E32" s="35"/>
      <c r="F32" s="36"/>
      <c r="G32" s="36"/>
      <c r="H32" s="36"/>
      <c r="I32" s="36"/>
      <c r="J32" s="36"/>
      <c r="K32" s="37"/>
      <c r="L32" s="10"/>
      <c r="M32" s="10"/>
      <c r="N32" s="10"/>
      <c r="O32" s="10"/>
      <c r="P32" s="10"/>
      <c r="Q32" s="10"/>
      <c r="R32" s="11"/>
    </row>
    <row r="33" spans="3:17" ht="20.25">
      <c r="C33" s="34">
        <v>12</v>
      </c>
      <c r="D33" s="35" t="s">
        <v>89</v>
      </c>
      <c r="E33" s="35"/>
      <c r="F33" s="36"/>
      <c r="G33" s="36"/>
      <c r="H33" s="36"/>
      <c r="I33" s="36"/>
      <c r="J33" s="36"/>
      <c r="K33" s="37"/>
      <c r="L33" s="10"/>
      <c r="M33" s="10"/>
      <c r="N33" s="10"/>
      <c r="O33" s="10"/>
      <c r="P33" s="10"/>
      <c r="Q33" s="10"/>
    </row>
    <row r="34" spans="3:11" ht="20.25">
      <c r="C34" s="34">
        <v>13</v>
      </c>
      <c r="D34" s="35" t="s">
        <v>86</v>
      </c>
      <c r="E34" s="35"/>
      <c r="F34" s="35"/>
      <c r="G34" s="35"/>
      <c r="H34" s="35"/>
      <c r="I34" s="35"/>
      <c r="J34" s="35"/>
      <c r="K34" s="38"/>
    </row>
    <row r="35" spans="3:11" ht="20.25">
      <c r="C35" s="34">
        <v>14</v>
      </c>
      <c r="D35" s="35" t="s">
        <v>87</v>
      </c>
      <c r="E35" s="35"/>
      <c r="F35" s="35"/>
      <c r="G35" s="35"/>
      <c r="H35" s="35"/>
      <c r="I35" s="35"/>
      <c r="J35" s="35"/>
      <c r="K35" s="38"/>
    </row>
    <row r="36" spans="3:10" ht="20.25">
      <c r="C36" s="25"/>
      <c r="D36" s="22"/>
      <c r="E36" s="22"/>
      <c r="F36" s="22"/>
      <c r="G36" s="22"/>
      <c r="H36" s="22"/>
      <c r="I36" s="22"/>
      <c r="J36" s="22"/>
    </row>
    <row r="37" ht="18">
      <c r="C37" s="9"/>
    </row>
  </sheetData>
  <sheetProtection/>
  <mergeCells count="6">
    <mergeCell ref="D18:F18"/>
    <mergeCell ref="G7:I7"/>
    <mergeCell ref="J7:P7"/>
    <mergeCell ref="A1:R1"/>
    <mergeCell ref="A2:R2"/>
    <mergeCell ref="A3:R3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49" r:id="rId1"/>
  <headerFooter alignWithMargins="0">
    <oddFooter>&amp;C&amp;"Arial,Bold"&amp;14PAYROLL PRACTICE TEST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M39"/>
  <sheetViews>
    <sheetView zoomScalePageLayoutView="0" workbookViewId="0" topLeftCell="A1">
      <selection activeCell="C30" sqref="C30:D30"/>
    </sheetView>
  </sheetViews>
  <sheetFormatPr defaultColWidth="9.140625" defaultRowHeight="12.75"/>
  <cols>
    <col min="1" max="1" width="5.00390625" style="0" customWidth="1"/>
    <col min="2" max="12" width="9.00390625" style="0" customWidth="1"/>
    <col min="13" max="13" width="11.7109375" style="0" customWidth="1"/>
  </cols>
  <sheetData>
    <row r="1" s="20" customFormat="1" ht="26.25">
      <c r="A1" s="27" t="s">
        <v>78</v>
      </c>
    </row>
    <row r="2" ht="13.5" thickBot="1"/>
    <row r="3" spans="2:13" ht="18">
      <c r="B3" s="59" t="s">
        <v>71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2" t="s">
        <v>69</v>
      </c>
    </row>
    <row r="4" spans="2:13" ht="12.75">
      <c r="B4" s="63" t="s">
        <v>22</v>
      </c>
      <c r="C4" s="64"/>
      <c r="D4" s="65"/>
      <c r="E4" s="65"/>
      <c r="F4" s="65"/>
      <c r="G4" s="65"/>
      <c r="H4" s="65"/>
      <c r="I4" s="65"/>
      <c r="J4" s="65"/>
      <c r="K4" s="65"/>
      <c r="L4" s="65"/>
      <c r="M4" s="66" t="s">
        <v>23</v>
      </c>
    </row>
    <row r="5" spans="2:13" ht="12.75">
      <c r="B5" s="63" t="s">
        <v>24</v>
      </c>
      <c r="C5" s="64"/>
      <c r="D5" s="65"/>
      <c r="E5" s="65"/>
      <c r="F5" s="65"/>
      <c r="G5" s="65"/>
      <c r="H5" s="65"/>
      <c r="I5" s="65"/>
      <c r="J5" s="65"/>
      <c r="K5" s="65"/>
      <c r="L5" s="65"/>
      <c r="M5" s="67">
        <v>111</v>
      </c>
    </row>
    <row r="6" spans="2:13" ht="12.75">
      <c r="B6" s="63" t="s">
        <v>25</v>
      </c>
      <c r="C6" s="64"/>
      <c r="D6" s="65"/>
      <c r="E6" s="65"/>
      <c r="F6" s="65"/>
      <c r="G6" s="65"/>
      <c r="H6" s="65"/>
      <c r="I6" s="65"/>
      <c r="J6" s="65"/>
      <c r="K6" s="65"/>
      <c r="L6" s="65"/>
      <c r="M6" s="68"/>
    </row>
    <row r="7" spans="2:13" ht="12.75">
      <c r="B7" s="69"/>
      <c r="C7" s="65"/>
      <c r="D7" s="65"/>
      <c r="E7" s="65"/>
      <c r="F7" s="65"/>
      <c r="G7" s="65"/>
      <c r="H7" s="65"/>
      <c r="I7" s="65"/>
      <c r="J7" s="65"/>
      <c r="K7" s="65"/>
      <c r="L7" s="201">
        <v>41670</v>
      </c>
      <c r="M7" s="202"/>
    </row>
    <row r="8" spans="2:13" ht="13.5" thickBot="1">
      <c r="B8" s="69"/>
      <c r="C8" s="65"/>
      <c r="D8" s="65"/>
      <c r="E8" s="65"/>
      <c r="F8" s="65"/>
      <c r="G8" s="65"/>
      <c r="H8" s="65"/>
      <c r="I8" s="65"/>
      <c r="J8" s="65"/>
      <c r="K8" s="65"/>
      <c r="L8" s="65"/>
      <c r="M8" s="68"/>
    </row>
    <row r="9" spans="2:13" ht="18.75" thickBot="1">
      <c r="B9" s="70" t="s">
        <v>26</v>
      </c>
      <c r="C9" s="65"/>
      <c r="D9" s="71"/>
      <c r="E9" s="72" t="s">
        <v>106</v>
      </c>
      <c r="F9" s="72"/>
      <c r="G9" s="73"/>
      <c r="H9" s="73"/>
      <c r="I9" s="73"/>
      <c r="J9" s="73"/>
      <c r="K9" s="73"/>
      <c r="L9" s="74"/>
      <c r="M9" s="75">
        <f>'PAYROLL PRACTICE TEST'!Q10</f>
        <v>215.015</v>
      </c>
    </row>
    <row r="10" spans="2:13" ht="15">
      <c r="B10" s="70"/>
      <c r="C10" s="76"/>
      <c r="D10" s="77" t="s">
        <v>107</v>
      </c>
      <c r="E10" s="77"/>
      <c r="F10" s="77"/>
      <c r="G10" s="73"/>
      <c r="H10" s="78"/>
      <c r="I10" s="78"/>
      <c r="J10" s="78"/>
      <c r="K10" s="73"/>
      <c r="L10" s="73"/>
      <c r="M10" s="79" t="s">
        <v>27</v>
      </c>
    </row>
    <row r="11" spans="2:13" ht="12.75">
      <c r="B11" s="69"/>
      <c r="C11" s="203" t="s">
        <v>28</v>
      </c>
      <c r="D11" s="203"/>
      <c r="E11" s="65"/>
      <c r="F11" s="65"/>
      <c r="G11" s="65"/>
      <c r="H11" s="65"/>
      <c r="I11" s="65"/>
      <c r="J11" s="65"/>
      <c r="K11" s="65"/>
      <c r="L11" s="65"/>
      <c r="M11" s="68"/>
    </row>
    <row r="12" spans="2:13" ht="18">
      <c r="B12" s="69"/>
      <c r="C12" s="203" t="s">
        <v>29</v>
      </c>
      <c r="D12" s="203"/>
      <c r="E12" s="80"/>
      <c r="F12" s="80"/>
      <c r="G12" s="80"/>
      <c r="H12" s="80"/>
      <c r="I12" s="80"/>
      <c r="J12" s="80"/>
      <c r="K12" s="65"/>
      <c r="L12" s="65"/>
      <c r="M12" s="68"/>
    </row>
    <row r="13" spans="2:13" ht="18">
      <c r="B13" s="69"/>
      <c r="C13" s="203" t="s">
        <v>30</v>
      </c>
      <c r="D13" s="203"/>
      <c r="E13" s="206"/>
      <c r="F13" s="206"/>
      <c r="G13" s="206"/>
      <c r="H13" s="81"/>
      <c r="I13" s="81"/>
      <c r="J13" s="82" t="s">
        <v>108</v>
      </c>
      <c r="K13" s="83"/>
      <c r="L13" s="83"/>
      <c r="M13" s="84"/>
    </row>
    <row r="14" spans="2:13" ht="13.5" thickBot="1">
      <c r="B14" s="204" t="s">
        <v>31</v>
      </c>
      <c r="C14" s="205"/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2:13" ht="12.75">
      <c r="B15" s="87" t="s">
        <v>32</v>
      </c>
      <c r="C15" s="88"/>
      <c r="D15" s="56"/>
      <c r="E15" s="56"/>
      <c r="F15" s="56"/>
      <c r="G15" s="56"/>
      <c r="H15" s="56"/>
      <c r="I15" s="56"/>
      <c r="J15" s="56"/>
      <c r="K15" s="56"/>
      <c r="L15" s="56"/>
      <c r="M15" s="89"/>
    </row>
    <row r="16" spans="2:13" ht="12.75">
      <c r="B16" s="90" t="s">
        <v>33</v>
      </c>
      <c r="C16" s="91"/>
      <c r="D16" s="57"/>
      <c r="E16" s="57"/>
      <c r="F16" s="57"/>
      <c r="G16" s="57"/>
      <c r="H16" s="57"/>
      <c r="I16" s="57"/>
      <c r="J16" s="57"/>
      <c r="K16" s="57"/>
      <c r="L16" s="57"/>
      <c r="M16" s="58"/>
    </row>
    <row r="17" spans="2:13" ht="12.75">
      <c r="B17" s="92"/>
      <c r="C17" s="91"/>
      <c r="D17" s="57"/>
      <c r="E17" s="57"/>
      <c r="F17" s="57"/>
      <c r="G17" s="57"/>
      <c r="H17" s="57"/>
      <c r="I17" s="57"/>
      <c r="J17" s="57"/>
      <c r="K17" s="57"/>
      <c r="L17" s="57"/>
      <c r="M17" s="58"/>
    </row>
    <row r="18" spans="2:13" ht="12.75">
      <c r="B18" s="93" t="s">
        <v>34</v>
      </c>
      <c r="C18" s="207" t="s">
        <v>1</v>
      </c>
      <c r="D18" s="208"/>
      <c r="E18" s="209"/>
      <c r="F18" s="210" t="s">
        <v>35</v>
      </c>
      <c r="G18" s="211"/>
      <c r="H18" s="211"/>
      <c r="I18" s="211"/>
      <c r="J18" s="211"/>
      <c r="K18" s="211"/>
      <c r="L18" s="211"/>
      <c r="M18" s="212"/>
    </row>
    <row r="19" spans="2:13" s="14" customFormat="1" ht="17.25">
      <c r="B19" s="94" t="s">
        <v>36</v>
      </c>
      <c r="C19" s="95" t="s">
        <v>37</v>
      </c>
      <c r="D19" s="95" t="s">
        <v>38</v>
      </c>
      <c r="E19" s="95" t="s">
        <v>39</v>
      </c>
      <c r="F19" s="95" t="s">
        <v>40</v>
      </c>
      <c r="G19" s="95" t="s">
        <v>41</v>
      </c>
      <c r="H19" s="95" t="s">
        <v>42</v>
      </c>
      <c r="I19" s="95" t="s">
        <v>43</v>
      </c>
      <c r="J19" s="95" t="s">
        <v>44</v>
      </c>
      <c r="K19" s="95" t="s">
        <v>16</v>
      </c>
      <c r="L19" s="95" t="s">
        <v>39</v>
      </c>
      <c r="M19" s="96" t="s">
        <v>18</v>
      </c>
    </row>
    <row r="20" spans="2:13" s="46" customFormat="1" ht="14.25" customHeight="1" thickBot="1">
      <c r="B20" s="97">
        <v>41670</v>
      </c>
      <c r="C20" s="98">
        <f>'PAYROLL PRACTICE TEST'!G10</f>
        <v>290</v>
      </c>
      <c r="D20" s="98">
        <f>'PAYROLL PRACTICE TEST'!H10</f>
        <v>0</v>
      </c>
      <c r="E20" s="98">
        <f>'PAYROLL PRACTICE TEST'!I10</f>
        <v>290</v>
      </c>
      <c r="F20" s="98">
        <f>'PAYROLL PRACTICE TEST'!J10</f>
        <v>17.98</v>
      </c>
      <c r="G20" s="98">
        <f>'PAYROLL PRACTICE TEST'!K10</f>
        <v>4.205</v>
      </c>
      <c r="H20" s="98">
        <f>'PAYROLL PRACTICE TEST'!L10</f>
        <v>23</v>
      </c>
      <c r="I20" s="98">
        <f>'PAYROLL PRACTICE TEST'!M10</f>
        <v>5.8</v>
      </c>
      <c r="J20" s="98">
        <f>'PAYROLL PRACTICE TEST'!N10</f>
        <v>15</v>
      </c>
      <c r="K20" s="98">
        <f>'PAYROLL PRACTICE TEST'!O10</f>
        <v>9</v>
      </c>
      <c r="L20" s="98">
        <f>'PAYROLL PRACTICE TEST'!P10</f>
        <v>74.985</v>
      </c>
      <c r="M20" s="98">
        <f>'PAYROLL PRACTICE TEST'!Q10</f>
        <v>215.015</v>
      </c>
    </row>
    <row r="21" ht="13.5" thickBot="1">
      <c r="L21" s="185"/>
    </row>
    <row r="22" spans="2:13" ht="18">
      <c r="B22" s="59" t="s">
        <v>71</v>
      </c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2" t="s">
        <v>70</v>
      </c>
    </row>
    <row r="23" spans="2:13" ht="12.75">
      <c r="B23" s="63" t="s">
        <v>22</v>
      </c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6" t="s">
        <v>23</v>
      </c>
    </row>
    <row r="24" spans="2:13" ht="12.75">
      <c r="B24" s="63" t="s">
        <v>24</v>
      </c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7">
        <v>111</v>
      </c>
    </row>
    <row r="25" spans="2:13" ht="12.75">
      <c r="B25" s="63" t="s">
        <v>25</v>
      </c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8"/>
    </row>
    <row r="26" spans="2:13" ht="12.75">
      <c r="B26" s="69"/>
      <c r="C26" s="65"/>
      <c r="D26" s="65"/>
      <c r="E26" s="65"/>
      <c r="F26" s="65"/>
      <c r="G26" s="65"/>
      <c r="H26" s="65"/>
      <c r="I26" s="65"/>
      <c r="J26" s="65"/>
      <c r="K26" s="65"/>
      <c r="L26" s="201">
        <v>41670</v>
      </c>
      <c r="M26" s="202"/>
    </row>
    <row r="27" spans="2:13" ht="13.5" thickBot="1">
      <c r="B27" s="69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8"/>
    </row>
    <row r="28" spans="2:13" ht="18.75" thickBot="1">
      <c r="B28" s="70" t="s">
        <v>26</v>
      </c>
      <c r="C28" s="65"/>
      <c r="D28" s="71"/>
      <c r="E28" s="72" t="s">
        <v>108</v>
      </c>
      <c r="F28" s="72"/>
      <c r="G28" s="73"/>
      <c r="H28" s="73"/>
      <c r="I28" s="73"/>
      <c r="J28" s="73"/>
      <c r="K28" s="73"/>
      <c r="L28" s="74"/>
      <c r="M28" s="75">
        <f>'PAYROLL PRACTICE TEST'!Q13</f>
        <v>246.86147500000004</v>
      </c>
    </row>
    <row r="29" spans="2:13" ht="15">
      <c r="B29" s="70"/>
      <c r="C29" s="76"/>
      <c r="D29" s="77" t="s">
        <v>109</v>
      </c>
      <c r="E29" s="77"/>
      <c r="F29" s="77"/>
      <c r="G29" s="73"/>
      <c r="H29" s="78"/>
      <c r="I29" s="78"/>
      <c r="J29" s="78"/>
      <c r="K29" s="73"/>
      <c r="L29" s="73"/>
      <c r="M29" s="79" t="s">
        <v>27</v>
      </c>
    </row>
    <row r="30" spans="2:13" ht="12.75">
      <c r="B30" s="69"/>
      <c r="C30" s="203" t="s">
        <v>28</v>
      </c>
      <c r="D30" s="203"/>
      <c r="E30" s="65"/>
      <c r="F30" s="65"/>
      <c r="G30" s="65"/>
      <c r="H30" s="65"/>
      <c r="I30" s="65"/>
      <c r="J30" s="65"/>
      <c r="K30" s="65"/>
      <c r="L30" s="65"/>
      <c r="M30" s="68"/>
    </row>
    <row r="31" spans="2:13" ht="18">
      <c r="B31" s="69"/>
      <c r="C31" s="203" t="s">
        <v>29</v>
      </c>
      <c r="D31" s="203"/>
      <c r="E31" s="80"/>
      <c r="F31" s="80"/>
      <c r="G31" s="80"/>
      <c r="H31" s="80"/>
      <c r="I31" s="80"/>
      <c r="J31" s="80"/>
      <c r="K31" s="65"/>
      <c r="L31" s="65"/>
      <c r="M31" s="68"/>
    </row>
    <row r="32" spans="2:13" ht="18">
      <c r="B32" s="69"/>
      <c r="C32" s="203" t="s">
        <v>30</v>
      </c>
      <c r="D32" s="203"/>
      <c r="E32" s="206"/>
      <c r="F32" s="206"/>
      <c r="G32" s="206"/>
      <c r="H32" s="81"/>
      <c r="I32" s="81"/>
      <c r="J32" s="82" t="s">
        <v>108</v>
      </c>
      <c r="K32" s="83"/>
      <c r="L32" s="83"/>
      <c r="M32" s="84"/>
    </row>
    <row r="33" spans="2:13" ht="13.5" thickBot="1">
      <c r="B33" s="204" t="s">
        <v>31</v>
      </c>
      <c r="C33" s="205"/>
      <c r="D33" s="85"/>
      <c r="E33" s="85"/>
      <c r="F33" s="85"/>
      <c r="G33" s="85"/>
      <c r="H33" s="85"/>
      <c r="I33" s="85"/>
      <c r="J33" s="85"/>
      <c r="K33" s="85"/>
      <c r="L33" s="85"/>
      <c r="M33" s="86"/>
    </row>
    <row r="34" spans="2:13" ht="12.75">
      <c r="B34" s="87" t="s">
        <v>32</v>
      </c>
      <c r="C34" s="88"/>
      <c r="D34" s="56"/>
      <c r="E34" s="56"/>
      <c r="F34" s="56"/>
      <c r="G34" s="56"/>
      <c r="H34" s="56"/>
      <c r="I34" s="56"/>
      <c r="J34" s="56"/>
      <c r="K34" s="56"/>
      <c r="L34" s="56"/>
      <c r="M34" s="89"/>
    </row>
    <row r="35" spans="2:13" ht="12.75">
      <c r="B35" s="90" t="s">
        <v>33</v>
      </c>
      <c r="C35" s="91"/>
      <c r="D35" s="57"/>
      <c r="E35" s="57"/>
      <c r="F35" s="57"/>
      <c r="G35" s="57"/>
      <c r="H35" s="57"/>
      <c r="I35" s="57"/>
      <c r="J35" s="57"/>
      <c r="K35" s="57"/>
      <c r="L35" s="57"/>
      <c r="M35" s="58"/>
    </row>
    <row r="36" spans="2:13" ht="12.75">
      <c r="B36" s="92"/>
      <c r="C36" s="91"/>
      <c r="D36" s="57"/>
      <c r="E36" s="57"/>
      <c r="F36" s="57"/>
      <c r="G36" s="57"/>
      <c r="H36" s="57"/>
      <c r="I36" s="57"/>
      <c r="J36" s="57"/>
      <c r="K36" s="57"/>
      <c r="L36" s="57"/>
      <c r="M36" s="58"/>
    </row>
    <row r="37" spans="2:13" ht="12.75">
      <c r="B37" s="93" t="s">
        <v>34</v>
      </c>
      <c r="C37" s="207" t="s">
        <v>1</v>
      </c>
      <c r="D37" s="208"/>
      <c r="E37" s="209"/>
      <c r="F37" s="210" t="s">
        <v>35</v>
      </c>
      <c r="G37" s="211"/>
      <c r="H37" s="211"/>
      <c r="I37" s="211"/>
      <c r="J37" s="211"/>
      <c r="K37" s="211"/>
      <c r="L37" s="211"/>
      <c r="M37" s="212"/>
    </row>
    <row r="38" spans="2:13" s="14" customFormat="1" ht="17.25">
      <c r="B38" s="94" t="s">
        <v>36</v>
      </c>
      <c r="C38" s="95" t="s">
        <v>37</v>
      </c>
      <c r="D38" s="95" t="s">
        <v>38</v>
      </c>
      <c r="E38" s="95" t="s">
        <v>39</v>
      </c>
      <c r="F38" s="95" t="s">
        <v>40</v>
      </c>
      <c r="G38" s="95" t="s">
        <v>41</v>
      </c>
      <c r="H38" s="95" t="s">
        <v>42</v>
      </c>
      <c r="I38" s="95" t="s">
        <v>43</v>
      </c>
      <c r="J38" s="95" t="s">
        <v>44</v>
      </c>
      <c r="K38" s="95" t="s">
        <v>16</v>
      </c>
      <c r="L38" s="95" t="s">
        <v>39</v>
      </c>
      <c r="M38" s="96" t="s">
        <v>18</v>
      </c>
    </row>
    <row r="39" spans="2:13" s="45" customFormat="1" ht="14.25" customHeight="1" thickBot="1">
      <c r="B39" s="99">
        <v>41670</v>
      </c>
      <c r="C39" s="100">
        <f>'PAYROLL PRACTICE TEST'!G13</f>
        <v>318</v>
      </c>
      <c r="D39" s="100">
        <f>'PAYROLL PRACTICE TEST'!H13</f>
        <v>23.85</v>
      </c>
      <c r="E39" s="100">
        <f>'PAYROLL PRACTICE TEST'!I13</f>
        <v>341.85</v>
      </c>
      <c r="F39" s="100">
        <f>'PAYROLL PRACTICE TEST'!J13</f>
        <v>21.1947</v>
      </c>
      <c r="G39" s="100">
        <f>'PAYROLL PRACTICE TEST'!K13</f>
        <v>4.956825</v>
      </c>
      <c r="H39" s="100">
        <f>'PAYROLL PRACTICE TEST'!L13</f>
        <v>38</v>
      </c>
      <c r="I39" s="100">
        <f>'PAYROLL PRACTICE TEST'!M13</f>
        <v>6.837000000000001</v>
      </c>
      <c r="J39" s="100">
        <f>'PAYROLL PRACTICE TEST'!N13</f>
        <v>15</v>
      </c>
      <c r="K39" s="100">
        <f>'PAYROLL PRACTICE TEST'!O13</f>
        <v>9</v>
      </c>
      <c r="L39" s="100">
        <f>'PAYROLL PRACTICE TEST'!P13</f>
        <v>94.988525</v>
      </c>
      <c r="M39" s="100">
        <f>'PAYROLL PRACTICE TEST'!Q13</f>
        <v>246.86147500000004</v>
      </c>
    </row>
  </sheetData>
  <sheetProtection/>
  <mergeCells count="16">
    <mergeCell ref="L7:M7"/>
    <mergeCell ref="C37:E37"/>
    <mergeCell ref="F37:M37"/>
    <mergeCell ref="C30:D30"/>
    <mergeCell ref="C31:D31"/>
    <mergeCell ref="C32:D32"/>
    <mergeCell ref="E32:G32"/>
    <mergeCell ref="B33:C33"/>
    <mergeCell ref="C18:E18"/>
    <mergeCell ref="F18:M18"/>
    <mergeCell ref="L26:M26"/>
    <mergeCell ref="C11:D11"/>
    <mergeCell ref="C12:D12"/>
    <mergeCell ref="B14:C14"/>
    <mergeCell ref="E13:G13"/>
    <mergeCell ref="C13:D13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83" r:id="rId1"/>
  <headerFooter alignWithMargins="0">
    <oddHeader>&amp;LNAME&amp;CPERIOD&amp;RDATE</oddHeader>
    <oddFooter xml:space="preserve">&amp;C&amp;"Arial,Bold"&amp;14PAYROLL PRACTICE TEST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N39"/>
  <sheetViews>
    <sheetView zoomScale="75" zoomScaleNormal="75" zoomScalePageLayoutView="0" workbookViewId="0" topLeftCell="A1">
      <selection activeCell="H7" sqref="H7"/>
    </sheetView>
  </sheetViews>
  <sheetFormatPr defaultColWidth="9.140625" defaultRowHeight="12.75"/>
  <cols>
    <col min="1" max="12" width="12.28125" style="0" customWidth="1"/>
    <col min="13" max="13" width="12.28125" style="16" customWidth="1"/>
    <col min="14" max="14" width="19.7109375" style="16" customWidth="1"/>
  </cols>
  <sheetData>
    <row r="1" s="27" customFormat="1" ht="26.25">
      <c r="A1" s="27" t="s">
        <v>83</v>
      </c>
    </row>
    <row r="2" ht="15.75" thickBot="1"/>
    <row r="3" spans="1:14" ht="1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6"/>
    </row>
    <row r="4" spans="1:14" ht="15.75">
      <c r="A4" s="214" t="s">
        <v>45</v>
      </c>
      <c r="B4" s="215"/>
      <c r="C4" s="215"/>
      <c r="D4" s="215"/>
      <c r="E4" s="215"/>
      <c r="F4" s="215"/>
      <c r="G4" s="215"/>
      <c r="H4" s="215"/>
      <c r="I4" s="215"/>
      <c r="J4" s="107">
        <v>37652</v>
      </c>
      <c r="K4" s="108"/>
      <c r="L4" s="109"/>
      <c r="M4" s="110"/>
      <c r="N4" s="111"/>
    </row>
    <row r="5" spans="1:14" ht="15">
      <c r="A5" s="112"/>
      <c r="B5" s="109"/>
      <c r="C5" s="109"/>
      <c r="D5" s="109"/>
      <c r="E5" s="109"/>
      <c r="F5" s="109"/>
      <c r="G5" s="109"/>
      <c r="H5" s="109"/>
      <c r="I5" s="109"/>
      <c r="J5" s="113"/>
      <c r="K5" s="109"/>
      <c r="L5" s="109"/>
      <c r="M5" s="110"/>
      <c r="N5" s="111"/>
    </row>
    <row r="6" spans="1:14" ht="21.75">
      <c r="A6" s="165" t="s">
        <v>81</v>
      </c>
      <c r="B6" s="166"/>
      <c r="C6" s="166"/>
      <c r="D6" s="166" t="s">
        <v>82</v>
      </c>
      <c r="E6" s="164"/>
      <c r="F6" s="115"/>
      <c r="G6" s="109"/>
      <c r="H6" s="109" t="s">
        <v>46</v>
      </c>
      <c r="I6" s="109"/>
      <c r="J6" s="109"/>
      <c r="K6" s="116" t="s">
        <v>20</v>
      </c>
      <c r="L6" s="217" t="s">
        <v>47</v>
      </c>
      <c r="M6" s="218"/>
      <c r="N6" s="117">
        <v>3</v>
      </c>
    </row>
    <row r="7" spans="1:14" ht="15">
      <c r="A7" s="112" t="s">
        <v>48</v>
      </c>
      <c r="B7" s="109"/>
      <c r="C7" s="109"/>
      <c r="D7" s="109" t="s">
        <v>49</v>
      </c>
      <c r="E7" s="109"/>
      <c r="F7" s="109" t="s">
        <v>50</v>
      </c>
      <c r="G7" s="109"/>
      <c r="H7" s="109"/>
      <c r="I7" s="109"/>
      <c r="J7" s="109"/>
      <c r="K7" s="118"/>
      <c r="L7" s="109"/>
      <c r="M7" s="110"/>
      <c r="N7" s="111"/>
    </row>
    <row r="8" spans="1:14" ht="15.75">
      <c r="A8" s="114" t="s">
        <v>51</v>
      </c>
      <c r="B8" s="119"/>
      <c r="C8" s="119"/>
      <c r="D8" s="119"/>
      <c r="E8" s="119"/>
      <c r="F8" s="119"/>
      <c r="G8" s="109"/>
      <c r="H8" s="109" t="s">
        <v>52</v>
      </c>
      <c r="I8" s="109"/>
      <c r="J8" s="109"/>
      <c r="K8" s="120">
        <v>157</v>
      </c>
      <c r="L8" s="108"/>
      <c r="M8" s="110"/>
      <c r="N8" s="111"/>
    </row>
    <row r="9" spans="1:14" ht="18.75" thickBot="1">
      <c r="A9" s="112" t="s">
        <v>53</v>
      </c>
      <c r="B9" s="109"/>
      <c r="C9" s="109"/>
      <c r="D9" s="109"/>
      <c r="E9" s="109"/>
      <c r="F9" s="109"/>
      <c r="G9" s="109"/>
      <c r="H9" s="109" t="s">
        <v>54</v>
      </c>
      <c r="I9" s="109"/>
      <c r="J9" s="109"/>
      <c r="K9" s="120" t="s">
        <v>55</v>
      </c>
      <c r="L9" s="121"/>
      <c r="M9" s="122"/>
      <c r="N9" s="111"/>
    </row>
    <row r="10" spans="1:14" ht="18.75" thickBot="1">
      <c r="A10" s="114" t="s">
        <v>56</v>
      </c>
      <c r="B10" s="119"/>
      <c r="C10" s="119"/>
      <c r="D10" s="119"/>
      <c r="E10" s="119"/>
      <c r="F10" s="119"/>
      <c r="G10" s="109"/>
      <c r="H10" s="109" t="s">
        <v>57</v>
      </c>
      <c r="I10" s="109"/>
      <c r="J10" s="109"/>
      <c r="K10" s="123">
        <v>7.9</v>
      </c>
      <c r="L10" s="216" t="s">
        <v>58</v>
      </c>
      <c r="M10" s="216"/>
      <c r="N10" s="124" t="s">
        <v>59</v>
      </c>
    </row>
    <row r="11" spans="1:14" ht="15">
      <c r="A11" s="112" t="s">
        <v>60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  <c r="N11" s="111"/>
    </row>
    <row r="12" spans="1:14" ht="15.75" thickBot="1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7"/>
      <c r="N12" s="111"/>
    </row>
    <row r="13" spans="1:14" ht="15">
      <c r="A13" s="128"/>
      <c r="B13" s="129"/>
      <c r="C13" s="129"/>
      <c r="D13" s="101"/>
      <c r="E13" s="101"/>
      <c r="F13" s="101"/>
      <c r="G13" s="101"/>
      <c r="H13" s="101"/>
      <c r="I13" s="101"/>
      <c r="J13" s="101"/>
      <c r="K13" s="101"/>
      <c r="L13" s="101"/>
      <c r="M13" s="102"/>
      <c r="N13" s="130"/>
    </row>
    <row r="14" spans="1:14" ht="30">
      <c r="A14" s="131" t="s">
        <v>61</v>
      </c>
      <c r="B14" s="132" t="s">
        <v>34</v>
      </c>
      <c r="C14" s="219" t="s">
        <v>1</v>
      </c>
      <c r="D14" s="219"/>
      <c r="E14" s="219"/>
      <c r="F14" s="213" t="s">
        <v>35</v>
      </c>
      <c r="G14" s="213"/>
      <c r="H14" s="213"/>
      <c r="I14" s="213"/>
      <c r="J14" s="213"/>
      <c r="K14" s="213"/>
      <c r="L14" s="213"/>
      <c r="M14" s="213"/>
      <c r="N14" s="133" t="s">
        <v>62</v>
      </c>
    </row>
    <row r="15" spans="1:14" s="14" customFormat="1" ht="18">
      <c r="A15" s="134" t="s">
        <v>63</v>
      </c>
      <c r="B15" s="135" t="s">
        <v>36</v>
      </c>
      <c r="C15" s="136" t="s">
        <v>37</v>
      </c>
      <c r="D15" s="136" t="s">
        <v>38</v>
      </c>
      <c r="E15" s="137" t="s">
        <v>39</v>
      </c>
      <c r="F15" s="136" t="s">
        <v>40</v>
      </c>
      <c r="G15" s="136" t="s">
        <v>41</v>
      </c>
      <c r="H15" s="136" t="s">
        <v>42</v>
      </c>
      <c r="I15" s="136" t="s">
        <v>43</v>
      </c>
      <c r="J15" s="136" t="s">
        <v>44</v>
      </c>
      <c r="K15" s="136" t="s">
        <v>16</v>
      </c>
      <c r="L15" s="136" t="s">
        <v>39</v>
      </c>
      <c r="M15" s="133" t="s">
        <v>18</v>
      </c>
      <c r="N15" s="138">
        <v>9414.32</v>
      </c>
    </row>
    <row r="16" spans="1:14" s="14" customFormat="1" ht="18">
      <c r="A16" s="139">
        <v>1</v>
      </c>
      <c r="B16" s="140">
        <v>40164</v>
      </c>
      <c r="C16" s="141">
        <v>260.7</v>
      </c>
      <c r="D16" s="141"/>
      <c r="E16" s="142">
        <v>260.7</v>
      </c>
      <c r="F16" s="141">
        <v>16.16</v>
      </c>
      <c r="G16" s="141">
        <v>3.78</v>
      </c>
      <c r="H16" s="141">
        <v>24</v>
      </c>
      <c r="I16" s="141">
        <v>6.52</v>
      </c>
      <c r="J16" s="141">
        <v>5.1</v>
      </c>
      <c r="K16" s="143" t="s">
        <v>64</v>
      </c>
      <c r="L16" s="141">
        <f>SUM(F16:K16)</f>
        <v>55.559999999999995</v>
      </c>
      <c r="M16" s="144">
        <f>E16-L16</f>
        <v>205.14</v>
      </c>
      <c r="N16" s="145">
        <f>N15+E16</f>
        <v>9675.02</v>
      </c>
    </row>
    <row r="17" spans="1:14" s="14" customFormat="1" ht="18">
      <c r="A17" s="139">
        <v>2</v>
      </c>
      <c r="B17" s="140">
        <v>41632</v>
      </c>
      <c r="C17" s="141">
        <v>300.2</v>
      </c>
      <c r="D17" s="141"/>
      <c r="E17" s="142">
        <v>300.2</v>
      </c>
      <c r="F17" s="141">
        <v>18.61</v>
      </c>
      <c r="G17" s="141">
        <v>4.35</v>
      </c>
      <c r="H17" s="141">
        <v>30</v>
      </c>
      <c r="I17" s="141">
        <v>7.51</v>
      </c>
      <c r="J17" s="141">
        <v>5.1</v>
      </c>
      <c r="K17" s="143" t="s">
        <v>64</v>
      </c>
      <c r="L17" s="141">
        <f>SUM(F17:K17)</f>
        <v>65.57</v>
      </c>
      <c r="M17" s="144">
        <f>E17-L17</f>
        <v>234.63</v>
      </c>
      <c r="N17" s="145">
        <f>N16+E17</f>
        <v>9975.220000000001</v>
      </c>
    </row>
    <row r="18" spans="1:14" s="44" customFormat="1" ht="18">
      <c r="A18" s="146">
        <v>3</v>
      </c>
      <c r="B18" s="147">
        <v>41670</v>
      </c>
      <c r="C18" s="148">
        <f>'PAYROLL PRACTICE TEST'!G11</f>
        <v>350</v>
      </c>
      <c r="D18" s="148">
        <f>'PAYROLL PRACTICE TEST'!H11</f>
        <v>52.5</v>
      </c>
      <c r="E18" s="148">
        <f>'PAYROLL PRACTICE TEST'!I11</f>
        <v>402.5</v>
      </c>
      <c r="F18" s="148">
        <f>'PAYROLL PRACTICE TEST'!J11</f>
        <v>24.955</v>
      </c>
      <c r="G18" s="148">
        <f>'PAYROLL PRACTICE TEST'!K11</f>
        <v>5.836250000000001</v>
      </c>
      <c r="H18" s="148">
        <f>'PAYROLL PRACTICE TEST'!L11</f>
        <v>23</v>
      </c>
      <c r="I18" s="148">
        <f>'PAYROLL PRACTICE TEST'!M11</f>
        <v>8.05</v>
      </c>
      <c r="J18" s="148">
        <f>'PAYROLL PRACTICE TEST'!N11</f>
        <v>30</v>
      </c>
      <c r="K18" s="148">
        <f>'PAYROLL PRACTICE TEST'!O11</f>
        <v>9</v>
      </c>
      <c r="L18" s="148">
        <f>'PAYROLL PRACTICE TEST'!P11</f>
        <v>100.84125</v>
      </c>
      <c r="M18" s="148">
        <f>'PAYROLL PRACTICE TEST'!Q11</f>
        <v>301.65875</v>
      </c>
      <c r="N18" s="145">
        <f>N17+E18</f>
        <v>10377.720000000001</v>
      </c>
    </row>
    <row r="19" spans="1:14" s="14" customFormat="1" ht="18">
      <c r="A19" s="134"/>
      <c r="B19" s="134"/>
      <c r="C19" s="149"/>
      <c r="D19" s="149"/>
      <c r="E19" s="142"/>
      <c r="F19" s="149"/>
      <c r="G19" s="149"/>
      <c r="H19" s="149"/>
      <c r="I19" s="149"/>
      <c r="J19" s="149"/>
      <c r="K19" s="149"/>
      <c r="L19" s="149"/>
      <c r="M19" s="144"/>
      <c r="N19" s="145"/>
    </row>
    <row r="20" spans="1:14" s="15" customFormat="1" ht="14.25" customHeight="1" thickBot="1">
      <c r="A20" s="150" t="s">
        <v>65</v>
      </c>
      <c r="B20" s="151"/>
      <c r="C20" s="152"/>
      <c r="D20" s="153"/>
      <c r="E20" s="154"/>
      <c r="F20" s="153"/>
      <c r="G20" s="153"/>
      <c r="H20" s="153"/>
      <c r="I20" s="153"/>
      <c r="J20" s="153"/>
      <c r="K20" s="153"/>
      <c r="L20" s="153"/>
      <c r="M20" s="155"/>
      <c r="N20" s="156"/>
    </row>
    <row r="22" ht="15.75" thickBot="1"/>
    <row r="23" spans="1:14" ht="1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N23" s="106"/>
    </row>
    <row r="24" spans="1:14" ht="15.75">
      <c r="A24" s="214" t="s">
        <v>45</v>
      </c>
      <c r="B24" s="215"/>
      <c r="C24" s="215"/>
      <c r="D24" s="215"/>
      <c r="E24" s="215"/>
      <c r="F24" s="215"/>
      <c r="G24" s="215"/>
      <c r="H24" s="215"/>
      <c r="I24" s="215"/>
      <c r="J24" s="107">
        <v>37652</v>
      </c>
      <c r="K24" s="108"/>
      <c r="L24" s="109"/>
      <c r="M24" s="110"/>
      <c r="N24" s="111"/>
    </row>
    <row r="25" spans="1:14" ht="15">
      <c r="A25" s="112"/>
      <c r="B25" s="109"/>
      <c r="C25" s="109"/>
      <c r="D25" s="109"/>
      <c r="E25" s="109"/>
      <c r="F25" s="109"/>
      <c r="G25" s="109"/>
      <c r="H25" s="109"/>
      <c r="I25" s="109"/>
      <c r="J25" s="113"/>
      <c r="K25" s="109"/>
      <c r="L25" s="109"/>
      <c r="M25" s="110"/>
      <c r="N25" s="111"/>
    </row>
    <row r="26" spans="1:14" ht="21.75">
      <c r="A26" s="165" t="s">
        <v>79</v>
      </c>
      <c r="B26" s="166"/>
      <c r="C26" s="166"/>
      <c r="D26" s="166" t="s">
        <v>80</v>
      </c>
      <c r="E26" s="166"/>
      <c r="F26" s="115"/>
      <c r="G26" s="109"/>
      <c r="H26" s="109" t="s">
        <v>46</v>
      </c>
      <c r="I26" s="109"/>
      <c r="J26" s="109"/>
      <c r="K26" s="157" t="s">
        <v>20</v>
      </c>
      <c r="L26" s="217" t="s">
        <v>47</v>
      </c>
      <c r="M26" s="218"/>
      <c r="N26" s="117">
        <v>2</v>
      </c>
    </row>
    <row r="27" spans="1:14" ht="15">
      <c r="A27" s="112" t="s">
        <v>48</v>
      </c>
      <c r="B27" s="109"/>
      <c r="C27" s="109"/>
      <c r="D27" s="109" t="s">
        <v>49</v>
      </c>
      <c r="E27" s="109"/>
      <c r="F27" s="109" t="s">
        <v>50</v>
      </c>
      <c r="G27" s="109"/>
      <c r="H27" s="109"/>
      <c r="I27" s="109"/>
      <c r="J27" s="109"/>
      <c r="K27" s="118"/>
      <c r="L27" s="109"/>
      <c r="M27" s="110"/>
      <c r="N27" s="111"/>
    </row>
    <row r="28" spans="1:14" ht="15.75">
      <c r="A28" s="114" t="s">
        <v>66</v>
      </c>
      <c r="B28" s="119"/>
      <c r="C28" s="119"/>
      <c r="D28" s="119"/>
      <c r="E28" s="119"/>
      <c r="F28" s="119"/>
      <c r="G28" s="109"/>
      <c r="H28" s="109" t="s">
        <v>52</v>
      </c>
      <c r="I28" s="109"/>
      <c r="J28" s="109"/>
      <c r="K28" s="158">
        <v>151</v>
      </c>
      <c r="L28" s="159"/>
      <c r="M28" s="110"/>
      <c r="N28" s="111"/>
    </row>
    <row r="29" spans="1:14" ht="18.75" thickBot="1">
      <c r="A29" s="112" t="s">
        <v>53</v>
      </c>
      <c r="B29" s="109"/>
      <c r="C29" s="109"/>
      <c r="D29" s="109"/>
      <c r="E29" s="109"/>
      <c r="F29" s="109"/>
      <c r="G29" s="109"/>
      <c r="H29" s="109" t="s">
        <v>54</v>
      </c>
      <c r="I29" s="109"/>
      <c r="J29" s="109"/>
      <c r="K29" s="120" t="s">
        <v>84</v>
      </c>
      <c r="L29" s="121"/>
      <c r="M29" s="160"/>
      <c r="N29" s="111"/>
    </row>
    <row r="30" spans="1:14" ht="18.75" thickBot="1">
      <c r="A30" s="114" t="s">
        <v>67</v>
      </c>
      <c r="B30" s="119"/>
      <c r="C30" s="119"/>
      <c r="D30" s="119"/>
      <c r="E30" s="119"/>
      <c r="F30" s="119"/>
      <c r="G30" s="109"/>
      <c r="H30" s="109" t="s">
        <v>57</v>
      </c>
      <c r="I30" s="109"/>
      <c r="J30" s="109"/>
      <c r="K30" s="123">
        <v>8.1</v>
      </c>
      <c r="L30" s="216" t="s">
        <v>58</v>
      </c>
      <c r="M30" s="216"/>
      <c r="N30" s="124" t="s">
        <v>68</v>
      </c>
    </row>
    <row r="31" spans="1:14" ht="15">
      <c r="A31" s="112" t="s">
        <v>60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0"/>
      <c r="N31" s="111"/>
    </row>
    <row r="32" spans="1:14" ht="15.75" thickBot="1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111"/>
    </row>
    <row r="33" spans="1:14" ht="15">
      <c r="A33" s="128"/>
      <c r="B33" s="129"/>
      <c r="C33" s="129"/>
      <c r="D33" s="101"/>
      <c r="E33" s="101"/>
      <c r="F33" s="101"/>
      <c r="G33" s="101"/>
      <c r="H33" s="101"/>
      <c r="I33" s="101"/>
      <c r="J33" s="101"/>
      <c r="K33" s="101"/>
      <c r="L33" s="101"/>
      <c r="M33" s="102"/>
      <c r="N33" s="130"/>
    </row>
    <row r="34" spans="1:14" ht="30">
      <c r="A34" s="131" t="s">
        <v>61</v>
      </c>
      <c r="B34" s="132" t="s">
        <v>34</v>
      </c>
      <c r="C34" s="219" t="s">
        <v>1</v>
      </c>
      <c r="D34" s="219"/>
      <c r="E34" s="219"/>
      <c r="F34" s="213" t="s">
        <v>35</v>
      </c>
      <c r="G34" s="213"/>
      <c r="H34" s="213"/>
      <c r="I34" s="213"/>
      <c r="J34" s="213"/>
      <c r="K34" s="213"/>
      <c r="L34" s="213"/>
      <c r="M34" s="213"/>
      <c r="N34" s="133" t="s">
        <v>62</v>
      </c>
    </row>
    <row r="35" spans="1:14" s="14" customFormat="1" ht="18">
      <c r="A35" s="134" t="s">
        <v>63</v>
      </c>
      <c r="B35" s="135" t="s">
        <v>36</v>
      </c>
      <c r="C35" s="136" t="s">
        <v>37</v>
      </c>
      <c r="D35" s="136" t="s">
        <v>38</v>
      </c>
      <c r="E35" s="137" t="s">
        <v>39</v>
      </c>
      <c r="F35" s="136" t="s">
        <v>40</v>
      </c>
      <c r="G35" s="136" t="s">
        <v>41</v>
      </c>
      <c r="H35" s="136" t="s">
        <v>42</v>
      </c>
      <c r="I35" s="136" t="s">
        <v>43</v>
      </c>
      <c r="J35" s="136" t="s">
        <v>44</v>
      </c>
      <c r="K35" s="136" t="s">
        <v>16</v>
      </c>
      <c r="L35" s="136" t="s">
        <v>39</v>
      </c>
      <c r="M35" s="133" t="s">
        <v>18</v>
      </c>
      <c r="N35" s="161">
        <v>9655.3</v>
      </c>
    </row>
    <row r="36" spans="1:14" s="14" customFormat="1" ht="18">
      <c r="A36" s="139">
        <v>1</v>
      </c>
      <c r="B36" s="140">
        <v>40164</v>
      </c>
      <c r="C36" s="141">
        <v>275.4</v>
      </c>
      <c r="D36" s="141"/>
      <c r="E36" s="142">
        <v>275.4</v>
      </c>
      <c r="F36" s="141">
        <v>17.07</v>
      </c>
      <c r="G36" s="141">
        <v>3.99</v>
      </c>
      <c r="H36" s="141">
        <v>7</v>
      </c>
      <c r="I36" s="141">
        <v>6.89</v>
      </c>
      <c r="J36" s="141">
        <v>7.6</v>
      </c>
      <c r="K36" s="143">
        <v>5</v>
      </c>
      <c r="L36" s="141">
        <f>SUM(F36:K36)</f>
        <v>47.550000000000004</v>
      </c>
      <c r="M36" s="144">
        <f>E36-L36</f>
        <v>227.84999999999997</v>
      </c>
      <c r="N36" s="162">
        <f>N35+E36</f>
        <v>9930.699999999999</v>
      </c>
    </row>
    <row r="37" spans="1:14" s="14" customFormat="1" ht="18">
      <c r="A37" s="139">
        <v>2</v>
      </c>
      <c r="B37" s="140">
        <v>41632</v>
      </c>
      <c r="C37" s="141">
        <v>315.9</v>
      </c>
      <c r="D37" s="141"/>
      <c r="E37" s="142">
        <v>315.9</v>
      </c>
      <c r="F37" s="141">
        <v>19.59</v>
      </c>
      <c r="G37" s="141">
        <v>4.58</v>
      </c>
      <c r="H37" s="141">
        <v>13</v>
      </c>
      <c r="I37" s="141">
        <v>7.9</v>
      </c>
      <c r="J37" s="141">
        <v>7.6</v>
      </c>
      <c r="K37" s="143">
        <v>5</v>
      </c>
      <c r="L37" s="141">
        <f>SUM(F37:K37)</f>
        <v>57.67</v>
      </c>
      <c r="M37" s="144">
        <f>E37-L37</f>
        <v>258.22999999999996</v>
      </c>
      <c r="N37" s="162">
        <f>N36+E37</f>
        <v>10246.599999999999</v>
      </c>
    </row>
    <row r="38" spans="1:14" s="44" customFormat="1" ht="18">
      <c r="A38" s="146">
        <v>3</v>
      </c>
      <c r="B38" s="147">
        <v>41670</v>
      </c>
      <c r="C38" s="148">
        <f>'PAYROLL PRACTICE TEST'!G15</f>
        <v>570</v>
      </c>
      <c r="D38" s="148">
        <f>'PAYROLL PRACTICE TEST'!H15</f>
        <v>0</v>
      </c>
      <c r="E38" s="148">
        <f>'PAYROLL PRACTICE TEST'!I15</f>
        <v>570</v>
      </c>
      <c r="F38" s="148">
        <f>'PAYROLL PRACTICE TEST'!J15</f>
        <v>35.339999999999996</v>
      </c>
      <c r="G38" s="148">
        <f>'PAYROLL PRACTICE TEST'!K15</f>
        <v>8.265</v>
      </c>
      <c r="H38" s="148">
        <f>'PAYROLL PRACTICE TEST'!L15</f>
        <v>55</v>
      </c>
      <c r="I38" s="148">
        <f>'PAYROLL PRACTICE TEST'!M15</f>
        <v>11.4</v>
      </c>
      <c r="J38" s="148">
        <f>'PAYROLL PRACTICE TEST'!N15</f>
        <v>30</v>
      </c>
      <c r="K38" s="148">
        <f>'PAYROLL PRACTICE TEST'!O15</f>
        <v>9</v>
      </c>
      <c r="L38" s="148">
        <f>'PAYROLL PRACTICE TEST'!P15</f>
        <v>149.005</v>
      </c>
      <c r="M38" s="148">
        <f>'PAYROLL PRACTICE TEST'!Q15</f>
        <v>420.995</v>
      </c>
      <c r="N38" s="162">
        <f>N37+E38</f>
        <v>10816.599999999999</v>
      </c>
    </row>
    <row r="39" spans="1:14" s="15" customFormat="1" ht="14.25" customHeight="1">
      <c r="A39" s="150" t="s">
        <v>65</v>
      </c>
      <c r="B39" s="151"/>
      <c r="C39" s="152"/>
      <c r="D39" s="153"/>
      <c r="E39" s="154"/>
      <c r="F39" s="153"/>
      <c r="G39" s="153"/>
      <c r="H39" s="153"/>
      <c r="I39" s="153"/>
      <c r="J39" s="153"/>
      <c r="K39" s="153"/>
      <c r="L39" s="153"/>
      <c r="M39" s="155"/>
      <c r="N39" s="163"/>
    </row>
  </sheetData>
  <sheetProtection/>
  <mergeCells count="10">
    <mergeCell ref="F34:M34"/>
    <mergeCell ref="A4:I4"/>
    <mergeCell ref="L10:M10"/>
    <mergeCell ref="L6:M6"/>
    <mergeCell ref="A24:I24"/>
    <mergeCell ref="L26:M26"/>
    <mergeCell ref="L30:M30"/>
    <mergeCell ref="C34:E34"/>
    <mergeCell ref="C14:E14"/>
    <mergeCell ref="F14:M14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68" r:id="rId1"/>
  <headerFooter alignWithMargins="0">
    <oddHeader>&amp;LNAME&amp;CPERIOD&amp;RDATE</oddHeader>
    <oddFooter>&amp;C&amp;"Arial,Bold"&amp;14PAYROLL PRACTICE TEST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</dc:creator>
  <cp:keywords/>
  <dc:description/>
  <cp:lastModifiedBy>1095310</cp:lastModifiedBy>
  <cp:lastPrinted>2013-01-28T23:31:35Z</cp:lastPrinted>
  <dcterms:created xsi:type="dcterms:W3CDTF">2003-02-25T01:59:08Z</dcterms:created>
  <dcterms:modified xsi:type="dcterms:W3CDTF">2014-01-28T22:30:13Z</dcterms:modified>
  <cp:category/>
  <cp:version/>
  <cp:contentType/>
  <cp:contentStatus/>
</cp:coreProperties>
</file>